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95fa94d418ac65/Área de Trabalho Notebook G7/"/>
    </mc:Choice>
  </mc:AlternateContent>
  <xr:revisionPtr revIDLastSave="0" documentId="8_{249A5D24-F433-439C-A1CF-63687639E59D}" xr6:coauthVersionLast="47" xr6:coauthVersionMax="47" xr10:uidLastSave="{00000000-0000-0000-0000-000000000000}"/>
  <bookViews>
    <workbookView xWindow="-108" yWindow="-108" windowWidth="23256" windowHeight="12576" tabRatio="803" firstSheet="2" activeTab="2" xr2:uid="{00000000-000D-0000-FFFF-FFFF00000000}"/>
  </bookViews>
  <sheets>
    <sheet name="1.1 Aulas" sheetId="1" r:id="rId1"/>
    <sheet name="1.4 Med. Pedag" sheetId="2" r:id="rId2"/>
    <sheet name="1.3 Apoio" sheetId="3" r:id="rId3"/>
    <sheet name="2. At. Pesquisa" sheetId="4" r:id="rId4"/>
    <sheet name="3. At. Extensão" sheetId="5" r:id="rId5"/>
    <sheet name="4. At. Gestão" sheetId="6" r:id="rId6"/>
    <sheet name="5. At. Repre" sheetId="7" r:id="rId7"/>
    <sheet name="6. Out. Ativ." sheetId="8" r:id="rId8"/>
    <sheet name="Relatório" sheetId="9" r:id="rId9"/>
    <sheet name="Cadastro" sheetId="10" r:id="rId10"/>
  </sheets>
  <definedNames>
    <definedName name="_xlnm._FilterDatabase" localSheetId="0" hidden="1">'1.1 Aulas'!$A$2:$H$146</definedName>
    <definedName name="Atividade">Cadastro!$A$2:$A$16</definedName>
    <definedName name="Excel_BuiltIn_Print_Area_1_1">#REF!</definedName>
    <definedName name="Excel_BuiltIn_Print_Titles_1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3" i="3" l="1"/>
  <c r="K46" i="3"/>
  <c r="E16" i="9" s="1"/>
  <c r="H6" i="9"/>
  <c r="K3" i="3"/>
  <c r="K5" i="3"/>
  <c r="K10" i="3"/>
  <c r="K14" i="3"/>
  <c r="K19" i="3"/>
  <c r="K24" i="3"/>
  <c r="K40" i="3"/>
  <c r="E9" i="9" s="1"/>
  <c r="K29" i="3"/>
  <c r="E10" i="9" s="1"/>
  <c r="K32" i="3"/>
  <c r="K37" i="3"/>
  <c r="E12" i="9" s="1"/>
  <c r="K69" i="3"/>
  <c r="K44" i="3"/>
  <c r="K27" i="3"/>
  <c r="K49" i="3"/>
  <c r="E17" i="9" s="1"/>
  <c r="K51" i="3"/>
  <c r="E18" i="9" s="1"/>
  <c r="K55" i="3"/>
  <c r="K58" i="3"/>
  <c r="K67" i="3"/>
  <c r="K71" i="3"/>
  <c r="K73" i="3"/>
  <c r="E24" i="9" s="1"/>
  <c r="K77" i="3"/>
  <c r="E25" i="9" s="1"/>
  <c r="C26" i="9"/>
  <c r="D26" i="9" s="1"/>
  <c r="E26" i="9"/>
  <c r="F26" i="9"/>
  <c r="G26" i="9"/>
  <c r="H26" i="9"/>
  <c r="I26" i="9"/>
  <c r="J26" i="9"/>
  <c r="C4" i="9"/>
  <c r="D4" i="9" s="1"/>
  <c r="C5" i="9"/>
  <c r="D5" i="9" s="1"/>
  <c r="C6" i="9"/>
  <c r="C7" i="9"/>
  <c r="D7" i="9" s="1"/>
  <c r="C8" i="9"/>
  <c r="D8" i="9" s="1"/>
  <c r="C9" i="9"/>
  <c r="D9" i="9" s="1"/>
  <c r="C10" i="9"/>
  <c r="D10" i="9" s="1"/>
  <c r="C11" i="9"/>
  <c r="D11" i="9" s="1"/>
  <c r="C12" i="9"/>
  <c r="D12" i="9" s="1"/>
  <c r="C13" i="9"/>
  <c r="C14" i="9"/>
  <c r="D14" i="9" s="1"/>
  <c r="C15" i="9"/>
  <c r="D15" i="9" s="1"/>
  <c r="C16" i="9"/>
  <c r="D16" i="9" s="1"/>
  <c r="C17" i="9"/>
  <c r="D17" i="9" s="1"/>
  <c r="C18" i="9"/>
  <c r="D18" i="9" s="1"/>
  <c r="C19" i="9"/>
  <c r="D19" i="9" s="1"/>
  <c r="C20" i="9"/>
  <c r="C21" i="9"/>
  <c r="D21" i="9" s="1"/>
  <c r="C22" i="9"/>
  <c r="C23" i="9"/>
  <c r="D23" i="9" s="1"/>
  <c r="C24" i="9"/>
  <c r="D24" i="9" s="1"/>
  <c r="C25" i="9"/>
  <c r="D25" i="9" s="1"/>
  <c r="C3" i="9"/>
  <c r="D3" i="9" s="1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H16" i="8"/>
  <c r="I109" i="7"/>
  <c r="H16" i="6"/>
  <c r="J35" i="5"/>
  <c r="I39" i="4"/>
  <c r="F9" i="2"/>
  <c r="H148" i="1"/>
  <c r="G148" i="1"/>
  <c r="G154" i="1" s="1"/>
  <c r="G155" i="1" s="1"/>
  <c r="E7" i="9" l="1"/>
  <c r="K7" i="9" s="1"/>
  <c r="E21" i="9"/>
  <c r="K21" i="9" s="1"/>
  <c r="E19" i="9"/>
  <c r="K19" i="9" s="1"/>
  <c r="E4" i="9"/>
  <c r="K4" i="9" s="1"/>
  <c r="K26" i="9"/>
  <c r="E6" i="9"/>
  <c r="E11" i="9"/>
  <c r="K11" i="9" s="1"/>
  <c r="E23" i="9"/>
  <c r="K23" i="9" s="1"/>
  <c r="E14" i="9"/>
  <c r="K14" i="9" s="1"/>
  <c r="E15" i="9"/>
  <c r="K15" i="9" s="1"/>
  <c r="E13" i="9"/>
  <c r="K24" i="9"/>
  <c r="K9" i="9"/>
  <c r="K17" i="9"/>
  <c r="E3" i="9"/>
  <c r="K3" i="9" s="1"/>
  <c r="C27" i="9"/>
  <c r="J27" i="9"/>
  <c r="F27" i="9"/>
  <c r="D22" i="9"/>
  <c r="G27" i="9"/>
  <c r="I27" i="9"/>
  <c r="H27" i="9"/>
  <c r="E5" i="9"/>
  <c r="K5" i="9" s="1"/>
  <c r="D6" i="9"/>
  <c r="D13" i="9"/>
  <c r="D20" i="9"/>
  <c r="E20" i="9"/>
  <c r="E22" i="9"/>
  <c r="E8" i="9"/>
  <c r="K8" i="9" s="1"/>
  <c r="K10" i="9"/>
  <c r="K16" i="9"/>
  <c r="K25" i="9"/>
  <c r="K12" i="9"/>
  <c r="K18" i="9"/>
  <c r="K6" i="9" l="1"/>
  <c r="K13" i="9"/>
  <c r="L13" i="9" s="1"/>
  <c r="L27" i="9" s="1"/>
  <c r="K20" i="9"/>
  <c r="K22" i="9"/>
  <c r="D27" i="9"/>
  <c r="E27" i="9"/>
  <c r="K27" i="9" l="1"/>
  <c r="J28" i="9" s="1"/>
  <c r="E28" i="9" l="1"/>
  <c r="C28" i="9"/>
  <c r="H28" i="9"/>
  <c r="G28" i="9"/>
  <c r="I28" i="9"/>
  <c r="K28" i="9"/>
  <c r="F28" i="9"/>
  <c r="D28" i="9"/>
</calcChain>
</file>

<file path=xl/sharedStrings.xml><?xml version="1.0" encoding="utf-8"?>
<sst xmlns="http://schemas.openxmlformats.org/spreadsheetml/2006/main" count="2419" uniqueCount="349">
  <si>
    <t>1.1. Aulas</t>
  </si>
  <si>
    <t xml:space="preserve">Consolidado Atividade de Aulas </t>
  </si>
  <si>
    <t>Servidor</t>
  </si>
  <si>
    <t>Cargo</t>
  </si>
  <si>
    <t>Coordenadoria</t>
  </si>
  <si>
    <t>Curso</t>
  </si>
  <si>
    <t>Componente curricular</t>
  </si>
  <si>
    <t>Turma</t>
  </si>
  <si>
    <t>CH semanal</t>
  </si>
  <si>
    <t>Ch Atend</t>
  </si>
  <si>
    <t>Docente</t>
  </si>
  <si>
    <t>Aula</t>
  </si>
  <si>
    <t>Planej.</t>
  </si>
  <si>
    <t>Ch total</t>
  </si>
  <si>
    <t>Adonai</t>
  </si>
  <si>
    <t>CSTL</t>
  </si>
  <si>
    <t>SUPLGD</t>
  </si>
  <si>
    <t>2º Período SUPLGD</t>
  </si>
  <si>
    <t>LGIN</t>
  </si>
  <si>
    <t>Empreendedorismo e Plano de Negócios</t>
  </si>
  <si>
    <t>3º A LGIN</t>
  </si>
  <si>
    <t>Alba</t>
  </si>
  <si>
    <t>3º B LGIN</t>
  </si>
  <si>
    <t>Alex</t>
  </si>
  <si>
    <t>4º Período SUPLGD</t>
  </si>
  <si>
    <t>Bianca</t>
  </si>
  <si>
    <t>CMTIL</t>
  </si>
  <si>
    <t>Artes</t>
  </si>
  <si>
    <t>1º A LGIN</t>
  </si>
  <si>
    <t>Chamoun</t>
  </si>
  <si>
    <t>1º B LGIN</t>
  </si>
  <si>
    <t>Claude</t>
  </si>
  <si>
    <t>Projeto de Ensino (25 vagas)</t>
  </si>
  <si>
    <t>2º A LGIN</t>
  </si>
  <si>
    <t>Macario</t>
  </si>
  <si>
    <t>Geisa</t>
  </si>
  <si>
    <t>Gladyson</t>
  </si>
  <si>
    <t>1º Período SUPLGD</t>
  </si>
  <si>
    <t>Matemática</t>
  </si>
  <si>
    <t>Marcelana</t>
  </si>
  <si>
    <t>2º B LGIN</t>
  </si>
  <si>
    <t>Pablo</t>
  </si>
  <si>
    <t>Rafael Marques</t>
  </si>
  <si>
    <t>Transportes e Seguros</t>
  </si>
  <si>
    <t>Rafael Rabelo</t>
  </si>
  <si>
    <t>Robson</t>
  </si>
  <si>
    <t>Biologia</t>
  </si>
  <si>
    <t>Silda</t>
  </si>
  <si>
    <t>Sinara</t>
  </si>
  <si>
    <t>Solange</t>
  </si>
  <si>
    <t>Soraia</t>
  </si>
  <si>
    <t>Thalismar</t>
  </si>
  <si>
    <t>Wilson</t>
  </si>
  <si>
    <t>Yan</t>
  </si>
  <si>
    <t>Curso Fic (Sugetão)</t>
  </si>
  <si>
    <t>Logística Internacional</t>
  </si>
  <si>
    <t>Total</t>
  </si>
  <si>
    <t>%</t>
  </si>
  <si>
    <t>História</t>
  </si>
  <si>
    <t>Dependência Operações Contábeis</t>
  </si>
  <si>
    <t>SUPLGN</t>
  </si>
  <si>
    <t>PósPP</t>
  </si>
  <si>
    <t>Tecnologia da Informação Aplicada</t>
  </si>
  <si>
    <t>Tecnologia da Informação Aplicada II</t>
  </si>
  <si>
    <t>Armazenagem e Gestão de Estoque</t>
  </si>
  <si>
    <t>Projeto de Ensino</t>
  </si>
  <si>
    <t>3º Período SUPLGD</t>
  </si>
  <si>
    <t>1º Período SUPLGN</t>
  </si>
  <si>
    <t>2º Período SUPLGN</t>
  </si>
  <si>
    <t>Logística Integrada e Sustentabilidade</t>
  </si>
  <si>
    <t>3º Período SUPLGN</t>
  </si>
  <si>
    <t>4º Período SUPLGN</t>
  </si>
  <si>
    <t>5º Período SUPLGN</t>
  </si>
  <si>
    <t>Gestão da Qualidade Total</t>
  </si>
  <si>
    <t>Filosofia</t>
  </si>
  <si>
    <t>Sociologia</t>
  </si>
  <si>
    <t>Legislação Aplicada</t>
  </si>
  <si>
    <t>Língua Portuguesa e Literatura Brasileira</t>
  </si>
  <si>
    <t>Língua Estrangeira (Inglês)</t>
  </si>
  <si>
    <t>Ed. Física</t>
  </si>
  <si>
    <t>FIC</t>
  </si>
  <si>
    <t>Química</t>
  </si>
  <si>
    <t>Geografia</t>
  </si>
  <si>
    <t>Física</t>
  </si>
  <si>
    <t>Subtotal</t>
  </si>
  <si>
    <t>1.2. Atividades de Planejamento e Manutenção de Ensino</t>
  </si>
  <si>
    <t>Atividade</t>
  </si>
  <si>
    <t xml:space="preserve"> Atividades de Planejamento e Manutenção de Ensino</t>
  </si>
  <si>
    <t>1.4. Mediação pedagógica</t>
  </si>
  <si>
    <t>1.3. Atividades de Apoio ao Ensino</t>
  </si>
  <si>
    <t>Titulo da Ação</t>
  </si>
  <si>
    <t>Tipo da Ação</t>
  </si>
  <si>
    <t>Número de Cadastro</t>
  </si>
  <si>
    <t>Validade</t>
  </si>
  <si>
    <t>Processo</t>
  </si>
  <si>
    <r>
      <rPr>
        <b/>
        <sz val="9"/>
        <color rgb="FF000000"/>
        <rFont val="Arial"/>
        <family val="2"/>
        <charset val="1"/>
      </rPr>
      <t xml:space="preserve">Tipo de Participação
</t>
    </r>
    <r>
      <rPr>
        <b/>
        <i/>
        <sz val="9"/>
        <color rgb="FF000000"/>
        <rFont val="Arial"/>
        <family val="2"/>
        <charset val="1"/>
      </rPr>
      <t>(Coordenação ou Participação,
indicando se é Bolsista se for o caso)</t>
    </r>
  </si>
  <si>
    <t>Atendimento a estudantes em horário extraclasse</t>
  </si>
  <si>
    <t>Reuniões pedagógicas</t>
  </si>
  <si>
    <t>Monitoria</t>
  </si>
  <si>
    <t>Orientação de estudantes em projetos finais curriculares</t>
  </si>
  <si>
    <t>Participação em equipes executoras de programas, projetos e eventos de ensino para atividades extracurriculares</t>
  </si>
  <si>
    <t xml:space="preserve">Gestão da permanência </t>
  </si>
  <si>
    <t>Preparação e manutenção de atividades curriculares de programas, projetos e eventos de ensino</t>
  </si>
  <si>
    <t>Aluno</t>
  </si>
  <si>
    <t>Discente</t>
  </si>
  <si>
    <t>DISCENTE</t>
  </si>
  <si>
    <t>Participação em equipes executoras de programas, projetos e eventos de ensino para execução de atividades curriculares</t>
  </si>
  <si>
    <t>Comissão calendário</t>
  </si>
  <si>
    <t xml:space="preserve">Comissão de Elaboração do Horário Letivo </t>
  </si>
  <si>
    <t>Supervisão e orientação de estágio</t>
  </si>
  <si>
    <t>Laboratorio Biologia</t>
  </si>
  <si>
    <t>Nº 53 de 12/05/2023</t>
  </si>
  <si>
    <t>Indeterminado</t>
  </si>
  <si>
    <t>23147.004359/2023-91</t>
  </si>
  <si>
    <t>Orientação em empresas juniores credenciadas pelo Ifes</t>
  </si>
  <si>
    <t>Empresa Junior</t>
  </si>
  <si>
    <t>Guilherme</t>
  </si>
  <si>
    <t>Adm</t>
  </si>
  <si>
    <t>ADM</t>
  </si>
  <si>
    <t>Lorrany</t>
  </si>
  <si>
    <t>Comissão Simulado Enem</t>
  </si>
  <si>
    <t>JICAVI</t>
  </si>
  <si>
    <t>Sergio</t>
  </si>
  <si>
    <t>OBS: Atendimento 1h por disciplina e não turma. Max. 6 h</t>
  </si>
  <si>
    <t>1.3. Atividades de Pesquisa</t>
  </si>
  <si>
    <t>Participação Pesquisador PPP</t>
  </si>
  <si>
    <t>Coordenação de programas e projetos de pesquisa</t>
  </si>
  <si>
    <t>1.3. Atividades de Extensão</t>
  </si>
  <si>
    <t>X</t>
  </si>
  <si>
    <t>4. Atividades de Gestão</t>
  </si>
  <si>
    <t>Número da Portaria</t>
  </si>
  <si>
    <t>Data de início</t>
  </si>
  <si>
    <r>
      <rPr>
        <b/>
        <sz val="10"/>
        <color rgb="FF000000"/>
        <rFont val="Arial"/>
        <family val="2"/>
        <charset val="1"/>
      </rPr>
      <t xml:space="preserve">Período de vigência
</t>
    </r>
    <r>
      <rPr>
        <b/>
        <i/>
        <sz val="8"/>
        <color rgb="FF000000"/>
        <rFont val="Arial"/>
        <family val="2"/>
        <charset val="1"/>
      </rPr>
      <t>(se houver)</t>
    </r>
  </si>
  <si>
    <t>Coordenadoria do curso superior em tecnologia em logística</t>
  </si>
  <si>
    <t xml:space="preserve">Coordenadoria do curso do ensino médio integrado ao técnico em logística </t>
  </si>
  <si>
    <t>Diretor de ensino, pesquisa e extensão</t>
  </si>
  <si>
    <t>Coordenadoria de relações comunitária</t>
  </si>
  <si>
    <t>Coordenadoria de extensão</t>
  </si>
  <si>
    <t>Nº 79 de 12/07/2021</t>
  </si>
  <si>
    <t>Coordenadoria de Pós-graduação</t>
  </si>
  <si>
    <t>Nº 80 de 12/07/2021</t>
  </si>
  <si>
    <t>Coordenadoria de pesquisa</t>
  </si>
  <si>
    <t>Nº 100 de 10/08/2021</t>
  </si>
  <si>
    <t>Diretor Dep. Pessoal Reitoria</t>
  </si>
  <si>
    <t>4. Atividades de Representação</t>
  </si>
  <si>
    <t>Coluna1</t>
  </si>
  <si>
    <t>Comissão</t>
  </si>
  <si>
    <t>Ética e Disciplina Discente (Titular)</t>
  </si>
  <si>
    <t>Núcleo</t>
  </si>
  <si>
    <t>NAPNE (Coordenador Adjunto)</t>
  </si>
  <si>
    <t>Núcleo Arte e Cultura (NAC)</t>
  </si>
  <si>
    <t>Nº 36 de 17/03/2023</t>
  </si>
  <si>
    <t>23147.002241/2023-29</t>
  </si>
  <si>
    <t xml:space="preserve">Colegiado </t>
  </si>
  <si>
    <t>Colegiado do Curso Superior em Tecnologia em Logística</t>
  </si>
  <si>
    <t>3 anos</t>
  </si>
  <si>
    <t>CSPPD (Presidente)</t>
  </si>
  <si>
    <t>Nº 188 de 13/12/2022</t>
  </si>
  <si>
    <t>23147.009631/2022-48</t>
  </si>
  <si>
    <t xml:space="preserve">Núcleo de Educação Ambiental  - Campus Avançado Viana </t>
  </si>
  <si>
    <t>Nº 13 de 06/02/2023</t>
  </si>
  <si>
    <t>23147.000922/2023-52</t>
  </si>
  <si>
    <t>Comissão Setorial de Avaliação (Titular)</t>
  </si>
  <si>
    <t>Comissão Setorial de Avaliação (Suplente)</t>
  </si>
  <si>
    <t>Representação</t>
  </si>
  <si>
    <t xml:space="preserve">Câmara de Graduação (Titular) </t>
  </si>
  <si>
    <t>Nº 55 de 12/05/2023</t>
  </si>
  <si>
    <t>23147.004311/2023-83</t>
  </si>
  <si>
    <t xml:space="preserve">Câmara de Graduação (Suplente) </t>
  </si>
  <si>
    <t>Câmera de Ensino Técnico (Titular)</t>
  </si>
  <si>
    <t>23147.005162/2023-70</t>
  </si>
  <si>
    <t>Câmera de Ensino Técnico (Suplente)</t>
  </si>
  <si>
    <t>Colegiado do Curso Superior em Tecnologia em Logística (Presidente)</t>
  </si>
  <si>
    <t>Conselho</t>
  </si>
  <si>
    <t>Conselho de Gestão do Ifes Campus Viana</t>
  </si>
  <si>
    <t>Nº 25 de 28/02/2023</t>
  </si>
  <si>
    <t>DG</t>
  </si>
  <si>
    <t>NDE (Presidente)</t>
  </si>
  <si>
    <t>Nº 27 de 11/02/2022</t>
  </si>
  <si>
    <t>Implantação do Laboratório de Logística</t>
  </si>
  <si>
    <t>A solicitar</t>
  </si>
  <si>
    <t xml:space="preserve">Comissão setorial de Avaliação </t>
  </si>
  <si>
    <t>NDE</t>
  </si>
  <si>
    <t>Nucleo de Relações Internacionais</t>
  </si>
  <si>
    <t>Nº 100 de 15/06/2022</t>
  </si>
  <si>
    <t>Franciele</t>
  </si>
  <si>
    <t>NAPNE (Membro)</t>
  </si>
  <si>
    <t>NEABI (Membro)</t>
  </si>
  <si>
    <t>Nº 14 de 06/02/2023</t>
  </si>
  <si>
    <t>23147.000919/2023-39</t>
  </si>
  <si>
    <t>Assitencia estudantil</t>
  </si>
  <si>
    <t>Reitoria</t>
  </si>
  <si>
    <t>Ética e Disciplina Discente (Suplente)</t>
  </si>
  <si>
    <t>Josemar</t>
  </si>
  <si>
    <t>Comissão Proc. Seletivo Classif. Concessão de afast. - Strictu-sensu</t>
  </si>
  <si>
    <t>Comissão Local de acompanhamento do programa de gestão</t>
  </si>
  <si>
    <t>Joubert</t>
  </si>
  <si>
    <t xml:space="preserve">Comissão de comunicação Social </t>
  </si>
  <si>
    <t>Nº 143 de 15/09/2022</t>
  </si>
  <si>
    <t>2 anos</t>
  </si>
  <si>
    <t>Nucleo de Tecnologias educacionais</t>
  </si>
  <si>
    <t>Nº 152 de 06/10/2022</t>
  </si>
  <si>
    <t>Leonardo</t>
  </si>
  <si>
    <t>Comissão Local de acompanhamento do programa de gestão (Presidente)</t>
  </si>
  <si>
    <t>CSPPD</t>
  </si>
  <si>
    <t>Regiane</t>
  </si>
  <si>
    <t>Ricardo</t>
  </si>
  <si>
    <t>Rita</t>
  </si>
  <si>
    <t>Fórum</t>
  </si>
  <si>
    <t>FONAPNE (Titular)</t>
  </si>
  <si>
    <t>Rosana</t>
  </si>
  <si>
    <t>Sabrina</t>
  </si>
  <si>
    <t>Comissão Setorial de Avaliação (Presidente)</t>
  </si>
  <si>
    <t>FONAPNE (Suplente)</t>
  </si>
  <si>
    <t>NAPNE (Coordenador)</t>
  </si>
  <si>
    <t>Equipe Editorial da Revista Ifes Ciência</t>
  </si>
  <si>
    <t>NAPNE (Secretário)</t>
  </si>
  <si>
    <t>Nº 16 de 06/02/2023</t>
  </si>
  <si>
    <t>23147.000906/2023-60</t>
  </si>
  <si>
    <t>FONEABI (Titular)</t>
  </si>
  <si>
    <t>NEABI (coordenador)</t>
  </si>
  <si>
    <t>FONEABI (Suplente)</t>
  </si>
  <si>
    <t>Dia da Leitura</t>
  </si>
  <si>
    <t>Suplente 10% da ch do titular com mínimo de 20 min/s</t>
  </si>
  <si>
    <t>6. Outras Atividades</t>
  </si>
  <si>
    <t>Apoio Ensino</t>
  </si>
  <si>
    <t>Pesquisa</t>
  </si>
  <si>
    <t>Extensão</t>
  </si>
  <si>
    <t>Gestão</t>
  </si>
  <si>
    <t>Repress</t>
  </si>
  <si>
    <t>Outras</t>
  </si>
  <si>
    <t>Coord</t>
  </si>
  <si>
    <t>Laiza</t>
  </si>
  <si>
    <t>Orientação profissional de estudantes nas dependências de empresas que promovam o regime dual de curso em parceria com o Ifes</t>
  </si>
  <si>
    <t>Execução de plano de trabalho para estruturação inicial de componente curricular</t>
  </si>
  <si>
    <t>Orientação de estudantes na execução de planos de trabalho vinculados a programas, projetos, cursos e eventos institucionais</t>
  </si>
  <si>
    <t>Coordenação de eventos de ensino</t>
  </si>
  <si>
    <t>Coordenação de programas e projetos de ensino</t>
  </si>
  <si>
    <t>2. Atividades de Pesquisa</t>
  </si>
  <si>
    <t>Coordenação de cursos de pesquisa</t>
  </si>
  <si>
    <t>Coordenação de eventos de pesquisa</t>
  </si>
  <si>
    <t>Execução de prestação de serviços técnico-científicos de pesquisa</t>
  </si>
  <si>
    <t>Participação em equipes executoras de programas, projetos, cursos e eventos de pesquisa para execução de atividades extracurriculares</t>
  </si>
  <si>
    <t>Participação em equipes executoras de ações de pesquisa para execução de atividades curriculares</t>
  </si>
  <si>
    <t>Preparação e manutenção de atividades curriculares de ações de pesquisa</t>
  </si>
  <si>
    <t>3. Atividades de Extensão</t>
  </si>
  <si>
    <t>Coordenação de programas e projetos de extensão</t>
  </si>
  <si>
    <t>Coordenação de cursos de extensão</t>
  </si>
  <si>
    <t>Coordenação de eventos de extensão</t>
  </si>
  <si>
    <t>Execução de prestação de serviços técnico-científicos de extensão</t>
  </si>
  <si>
    <t>Participação em equipes executoras de programas, projetos, cursos e eventos de extensão para execução de atividades extracurriculares</t>
  </si>
  <si>
    <t>Participação em equipes executoras de ações de extensão para execução de atividades curriculares</t>
  </si>
  <si>
    <t>Preparação e manutenção de atividades curriculares de ações de extensão</t>
  </si>
  <si>
    <t>6. Outras atividades</t>
  </si>
  <si>
    <t>Capacitação em serviço</t>
  </si>
  <si>
    <t>Afastamento</t>
  </si>
  <si>
    <t>Cessão</t>
  </si>
  <si>
    <t>Colaboração técnica</t>
  </si>
  <si>
    <t>Licença</t>
  </si>
  <si>
    <t>Atividades de plano(s) de trabalho de bolsista dentro da jornada regular</t>
  </si>
  <si>
    <t>Adriana</t>
  </si>
  <si>
    <t>Isabela</t>
  </si>
  <si>
    <t>Coordenação</t>
  </si>
  <si>
    <t>Turmas</t>
  </si>
  <si>
    <t>Tipo</t>
  </si>
  <si>
    <t>Apoio</t>
  </si>
  <si>
    <t>Fundamentos da Logística</t>
  </si>
  <si>
    <t>Fundamentos da Adminitração</t>
  </si>
  <si>
    <t>Fundamentos da Administração</t>
  </si>
  <si>
    <t>Gestão de Pessoas</t>
  </si>
  <si>
    <t xml:space="preserve">Núcleo de Gênero e Sexualidade do IFES </t>
  </si>
  <si>
    <t>Hudson</t>
  </si>
  <si>
    <t>Sub Logística</t>
  </si>
  <si>
    <t>Reunião Pedagógica</t>
  </si>
  <si>
    <t>Atendimento discente</t>
  </si>
  <si>
    <t>Comunicação Aplicada</t>
  </si>
  <si>
    <t>Contabilidade Empresarial</t>
  </si>
  <si>
    <t>Fundamentos de Matemática</t>
  </si>
  <si>
    <t>Metodologia da pesquisa Cientifica</t>
  </si>
  <si>
    <t>Fundamentos de Logística</t>
  </si>
  <si>
    <t>Extensão I</t>
  </si>
  <si>
    <t>Pesquisa Operacional I</t>
  </si>
  <si>
    <t>Ética e comportamento Organizacional</t>
  </si>
  <si>
    <t xml:space="preserve">Gestão de Pessoas </t>
  </si>
  <si>
    <t>Estatistica I</t>
  </si>
  <si>
    <t>Adminstração da Produção e Operações</t>
  </si>
  <si>
    <t>Sistemática Aduaneira</t>
  </si>
  <si>
    <t>Ingles Instrumental I</t>
  </si>
  <si>
    <t>Optativa II</t>
  </si>
  <si>
    <t>Nº 124 de 07/11/2023</t>
  </si>
  <si>
    <t>Nº 124 de 07/11/2024</t>
  </si>
  <si>
    <t>Nº 124 de 07/11/2026</t>
  </si>
  <si>
    <t>Nº 124 de 07/11/2027</t>
  </si>
  <si>
    <t>Nº 124 de 07/11/2028</t>
  </si>
  <si>
    <t>Nº 124 de 07/11/2029</t>
  </si>
  <si>
    <t>Nº 124 de 07/11/2030</t>
  </si>
  <si>
    <t>Nº 95 de 04/008/2023</t>
  </si>
  <si>
    <t>Fiscal de Contrato Seguro de vida</t>
  </si>
  <si>
    <t>Nº 442 de 24/02/2023</t>
  </si>
  <si>
    <t>Fiscal de Contrato do Restaurante</t>
  </si>
  <si>
    <t>Nº 2665 de 04/11/2023</t>
  </si>
  <si>
    <t>Nº 22 de 17/02/2023</t>
  </si>
  <si>
    <t>Nº 105 de 01/07/2023</t>
  </si>
  <si>
    <t>i01/07/2023</t>
  </si>
  <si>
    <t>Nº 634 de 20/03/2023</t>
  </si>
  <si>
    <t>Câmara de Extensão (Suplente)</t>
  </si>
  <si>
    <t>Câmara de Extensão (Titular)</t>
  </si>
  <si>
    <t>Nº 70 de 13/06/2023</t>
  </si>
  <si>
    <t>Nº 92 de 07/08/2023</t>
  </si>
  <si>
    <t xml:space="preserve">Comissão Local de acompanhamento do programa de gestão </t>
  </si>
  <si>
    <t>Wagner</t>
  </si>
  <si>
    <t>Nº 121 de 24/10/2023</t>
  </si>
  <si>
    <t xml:space="preserve">Nº 111 de 18/09/2023 </t>
  </si>
  <si>
    <t>Nº 25 de 28/02/2024</t>
  </si>
  <si>
    <t>Nº 25 de 28/02/2025</t>
  </si>
  <si>
    <t>Nº 100 de 25/08/2023</t>
  </si>
  <si>
    <t>Nº 113 de 04/10/2023</t>
  </si>
  <si>
    <t>Guilherme Vargas</t>
  </si>
  <si>
    <t>Nº 1881 de 29/08/2023</t>
  </si>
  <si>
    <t>Nº 637 de 21/03/2022</t>
  </si>
  <si>
    <t>Flexibilidade</t>
  </si>
  <si>
    <t>Sim</t>
  </si>
  <si>
    <t>SIm</t>
  </si>
  <si>
    <t>FIC Nivelamento de Matemática (1ª Anos)</t>
  </si>
  <si>
    <t>Dependência Matemática 1ª</t>
  </si>
  <si>
    <t>Pesquisa Operacional II</t>
  </si>
  <si>
    <t xml:space="preserve">FIC treino </t>
  </si>
  <si>
    <t>Dependência Fisica</t>
  </si>
  <si>
    <t>FIC Nivelamento de Português 1ª anos</t>
  </si>
  <si>
    <t>Curbani</t>
  </si>
  <si>
    <t>Capacitação</t>
  </si>
  <si>
    <t>Comissão Jogos (JOTICAVI)</t>
  </si>
  <si>
    <t>Comissão Jogos (Jifes)</t>
  </si>
  <si>
    <t>Semana de Boas Vindas</t>
  </si>
  <si>
    <t>Dependência Planejamento</t>
  </si>
  <si>
    <t>Coordenadoriag Pós-graduação Finalização dos trabalhos</t>
  </si>
  <si>
    <t>Dia Internacional da Logística</t>
  </si>
  <si>
    <t>Comissão de Formatura</t>
  </si>
  <si>
    <t xml:space="preserve">Editora revista IFES </t>
  </si>
  <si>
    <t>Coordenador Aderes/Fapes</t>
  </si>
  <si>
    <t>Nº 1107/2022</t>
  </si>
  <si>
    <t>Coordenadoria Fortac</t>
  </si>
  <si>
    <t>Coordenadoria AGECX</t>
  </si>
  <si>
    <t>MultiCampi</t>
  </si>
  <si>
    <t>Sub Legislação</t>
  </si>
  <si>
    <t>Comissão de Boas vindas</t>
  </si>
  <si>
    <t>Falta destinas carga horária</t>
  </si>
  <si>
    <t xml:space="preserve"> Á contratar</t>
  </si>
  <si>
    <t>Observação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</si>
</sst>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[$-416]hh:mm"/>
    <numFmt numFmtId="166" formatCode="[$-F400]h:mm:ss\ AM/PM"/>
    <numFmt numFmtId="167" formatCode="[h]:mm:ss;@"/>
    <numFmt numFmtId="168" formatCode="hh\:mm"/>
    <numFmt numFmtId="169" formatCode="[$-416]d/m/yyyy"/>
    <numFmt numFmtId="170" formatCode="[hh]:mm:ss"/>
    <numFmt numFmtId="171" formatCode="0.0%"/>
  </numFmts>
  <fonts count="32">
    <font>
      <sz val="11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80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9933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color rgb="FFFFFFFF"/>
      <name val="Arial1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1"/>
      <charset val="1"/>
    </font>
    <font>
      <b/>
      <sz val="11"/>
      <color rgb="FF000000"/>
      <name val="Arial1"/>
      <charset val="1"/>
    </font>
    <font>
      <sz val="10"/>
      <color rgb="FF000000"/>
      <name val="Arial1"/>
      <charset val="1"/>
    </font>
    <font>
      <b/>
      <sz val="9"/>
      <color rgb="FF000000"/>
      <name val="Arial1"/>
      <charset val="1"/>
    </font>
    <font>
      <b/>
      <sz val="9"/>
      <color rgb="FF00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sz val="11"/>
      <color rgb="FF000000"/>
      <name val="Arial1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8"/>
      <name val="Arial"/>
      <family val="2"/>
      <charset val="1"/>
    </font>
    <font>
      <sz val="11"/>
      <color theme="1"/>
      <name val="Arial1"/>
      <charset val="1"/>
    </font>
    <font>
      <sz val="11"/>
      <name val="Arial"/>
      <family val="2"/>
      <charset val="1"/>
    </font>
    <font>
      <sz val="11"/>
      <name val="Arial1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D0D0D"/>
      </patternFill>
    </fill>
    <fill>
      <patternFill patternType="solid">
        <fgColor rgb="FF808080"/>
        <bgColor rgb="FF666699"/>
      </patternFill>
    </fill>
    <fill>
      <patternFill patternType="solid">
        <fgColor rgb="FFC0C0C0"/>
        <bgColor rgb="FF9DC3E6"/>
      </patternFill>
    </fill>
    <fill>
      <patternFill patternType="solid">
        <fgColor rgb="FFFF8080"/>
        <bgColor rgb="FFED7D31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0D0D0D"/>
        <bgColor rgb="FF000000"/>
      </patternFill>
    </fill>
    <fill>
      <patternFill patternType="solid">
        <fgColor rgb="FF8FAADC"/>
        <bgColor rgb="FF9DC3E6"/>
      </patternFill>
    </fill>
    <fill>
      <patternFill patternType="solid">
        <fgColor rgb="FFEDEDED"/>
        <bgColor rgb="FFF2F2F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20">
    <xf numFmtId="0" fontId="0" fillId="0" borderId="0"/>
    <xf numFmtId="9" fontId="26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26" fillId="6" borderId="0" applyBorder="0" applyProtection="0"/>
    <xf numFmtId="0" fontId="4" fillId="7" borderId="0" applyBorder="0" applyProtection="0"/>
    <xf numFmtId="0" fontId="5" fillId="0" borderId="0" applyBorder="0" applyProtection="0"/>
    <xf numFmtId="0" fontId="6" fillId="8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9" borderId="0" applyBorder="0" applyProtection="0"/>
    <xf numFmtId="0" fontId="12" fillId="9" borderId="1" applyProtection="0"/>
    <xf numFmtId="0" fontId="26" fillId="0" borderId="0" applyBorder="0" applyProtection="0"/>
    <xf numFmtId="0" fontId="26" fillId="0" borderId="0" applyBorder="0" applyProtection="0"/>
    <xf numFmtId="0" fontId="3" fillId="0" borderId="0" applyBorder="0" applyProtection="0"/>
  </cellStyleXfs>
  <cellXfs count="87">
    <xf numFmtId="0" fontId="0" fillId="0" borderId="0" xfId="0"/>
    <xf numFmtId="0" fontId="17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14" fillId="0" borderId="0" xfId="0" applyNumberFormat="1" applyFont="1"/>
    <xf numFmtId="0" fontId="14" fillId="0" borderId="0" xfId="0" applyFont="1"/>
    <xf numFmtId="167" fontId="0" fillId="0" borderId="0" xfId="0" applyNumberFormat="1"/>
    <xf numFmtId="164" fontId="16" fillId="11" borderId="0" xfId="0" applyNumberFormat="1" applyFont="1" applyFill="1" applyAlignment="1">
      <alignment horizontal="center" vertical="center"/>
    </xf>
    <xf numFmtId="167" fontId="14" fillId="11" borderId="0" xfId="0" applyNumberFormat="1" applyFont="1" applyFill="1"/>
    <xf numFmtId="167" fontId="0" fillId="0" borderId="4" xfId="0" applyNumberFormat="1" applyBorder="1"/>
    <xf numFmtId="167" fontId="15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68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2" borderId="5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9" fontId="0" fillId="0" borderId="0" xfId="0" applyNumberFormat="1"/>
    <xf numFmtId="21" fontId="0" fillId="0" borderId="0" xfId="0" applyNumberFormat="1"/>
    <xf numFmtId="16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/>
    <xf numFmtId="170" fontId="0" fillId="0" borderId="0" xfId="0" applyNumberForma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horizontal="right" vertical="center"/>
    </xf>
    <xf numFmtId="167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wrapText="1"/>
    </xf>
    <xf numFmtId="167" fontId="15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/>
    </xf>
    <xf numFmtId="167" fontId="23" fillId="0" borderId="0" xfId="0" applyNumberFormat="1" applyFont="1"/>
    <xf numFmtId="167" fontId="24" fillId="0" borderId="0" xfId="0" applyNumberFormat="1" applyFont="1"/>
    <xf numFmtId="171" fontId="26" fillId="0" borderId="0" xfId="1" applyNumberFormat="1" applyBorder="1" applyAlignment="1" applyProtection="1">
      <alignment horizontal="center"/>
    </xf>
    <xf numFmtId="9" fontId="26" fillId="0" borderId="0" xfId="1" applyBorder="1" applyAlignment="1" applyProtection="1">
      <alignment horizontal="center"/>
    </xf>
    <xf numFmtId="0" fontId="15" fillId="4" borderId="3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" fillId="0" borderId="0" xfId="0" applyFont="1"/>
    <xf numFmtId="0" fontId="25" fillId="0" borderId="0" xfId="0" applyFont="1" applyAlignment="1">
      <alignment horizontal="left"/>
    </xf>
    <xf numFmtId="0" fontId="25" fillId="0" borderId="4" xfId="0" applyFont="1" applyBorder="1" applyAlignment="1">
      <alignment horizontal="left"/>
    </xf>
    <xf numFmtId="20" fontId="0" fillId="0" borderId="0" xfId="0" applyNumberFormat="1"/>
    <xf numFmtId="0" fontId="0" fillId="12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27" fillId="0" borderId="0" xfId="0" applyFont="1"/>
    <xf numFmtId="14" fontId="27" fillId="0" borderId="0" xfId="0" applyNumberFormat="1" applyFont="1" applyAlignment="1">
      <alignment horizontal="center"/>
    </xf>
    <xf numFmtId="169" fontId="27" fillId="0" borderId="0" xfId="0" applyNumberFormat="1" applyFont="1"/>
    <xf numFmtId="169" fontId="27" fillId="0" borderId="0" xfId="0" applyNumberFormat="1" applyFont="1" applyAlignment="1">
      <alignment horizontal="center"/>
    </xf>
    <xf numFmtId="0" fontId="23" fillId="0" borderId="0" xfId="0" applyFont="1"/>
    <xf numFmtId="14" fontId="0" fillId="0" borderId="0" xfId="0" applyNumberFormat="1"/>
    <xf numFmtId="14" fontId="27" fillId="0" borderId="0" xfId="0" applyNumberFormat="1" applyFont="1"/>
    <xf numFmtId="0" fontId="27" fillId="0" borderId="0" xfId="0" applyFont="1" applyAlignment="1">
      <alignment horizontal="center"/>
    </xf>
    <xf numFmtId="0" fontId="29" fillId="0" borderId="0" xfId="0" applyFont="1"/>
    <xf numFmtId="167" fontId="27" fillId="0" borderId="0" xfId="0" applyNumberFormat="1" applyFont="1"/>
    <xf numFmtId="169" fontId="30" fillId="0" borderId="0" xfId="0" applyNumberFormat="1" applyFont="1" applyAlignment="1">
      <alignment horizontal="center"/>
    </xf>
    <xf numFmtId="167" fontId="0" fillId="13" borderId="0" xfId="0" applyNumberFormat="1" applyFill="1"/>
    <xf numFmtId="169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167" fontId="30" fillId="0" borderId="0" xfId="0" applyNumberFormat="1" applyFont="1"/>
    <xf numFmtId="167" fontId="30" fillId="0" borderId="0" xfId="0" applyNumberFormat="1" applyFont="1" applyAlignment="1">
      <alignment horizontal="center"/>
    </xf>
    <xf numFmtId="14" fontId="30" fillId="0" borderId="0" xfId="0" applyNumberFormat="1" applyFont="1"/>
    <xf numFmtId="0" fontId="30" fillId="0" borderId="0" xfId="0" applyFont="1" applyAlignment="1">
      <alignment wrapText="1"/>
    </xf>
    <xf numFmtId="0" fontId="13" fillId="10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6" fillId="11" borderId="0" xfId="0" applyFont="1" applyFill="1" applyAlignment="1">
      <alignment horizontal="right" vertical="center"/>
    </xf>
    <xf numFmtId="0" fontId="15" fillId="4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</cellXfs>
  <cellStyles count="20">
    <cellStyle name="Accent 1 1" xfId="2" xr:uid="{00000000-0005-0000-0000-000006000000}"/>
    <cellStyle name="Accent 2 1" xfId="3" xr:uid="{00000000-0005-0000-0000-000007000000}"/>
    <cellStyle name="Accent 3 1" xfId="4" xr:uid="{00000000-0005-0000-0000-000008000000}"/>
    <cellStyle name="Accent 4" xfId="5" xr:uid="{00000000-0005-0000-0000-000009000000}"/>
    <cellStyle name="Bad 1" xfId="6" xr:uid="{00000000-0005-0000-0000-00000A000000}"/>
    <cellStyle name="cf1" xfId="7" xr:uid="{00000000-0005-0000-0000-00000B000000}"/>
    <cellStyle name="Error 1" xfId="8" xr:uid="{00000000-0005-0000-0000-00000C000000}"/>
    <cellStyle name="Footnote 1" xfId="9" xr:uid="{00000000-0005-0000-0000-00000D000000}"/>
    <cellStyle name="Good 1" xfId="10" xr:uid="{00000000-0005-0000-0000-00000E000000}"/>
    <cellStyle name="Heading (user) 1" xfId="11" xr:uid="{00000000-0005-0000-0000-00000F000000}"/>
    <cellStyle name="Heading 1 1" xfId="12" xr:uid="{00000000-0005-0000-0000-000010000000}"/>
    <cellStyle name="Heading 2 1" xfId="13" xr:uid="{00000000-0005-0000-0000-000011000000}"/>
    <cellStyle name="Hyperlink 1" xfId="14" xr:uid="{00000000-0005-0000-0000-000012000000}"/>
    <cellStyle name="Neutral 1" xfId="15" xr:uid="{00000000-0005-0000-0000-000013000000}"/>
    <cellStyle name="Normal" xfId="0" builtinId="0"/>
    <cellStyle name="Note 1" xfId="16" xr:uid="{00000000-0005-0000-0000-000014000000}"/>
    <cellStyle name="Porcentagem" xfId="1" builtinId="5"/>
    <cellStyle name="Status 1" xfId="17" xr:uid="{00000000-0005-0000-0000-000015000000}"/>
    <cellStyle name="Text 1" xfId="18" xr:uid="{00000000-0005-0000-0000-000016000000}"/>
    <cellStyle name="Warning 1" xfId="19" xr:uid="{00000000-0005-0000-0000-000017000000}"/>
  </cellStyles>
  <dxfs count="5">
    <dxf>
      <fill>
        <patternFill>
          <bgColor rgb="FFED7D31"/>
        </patternFill>
      </fill>
    </dxf>
    <dxf>
      <fill>
        <patternFill>
          <bgColor rgb="FFFFFF00"/>
        </patternFill>
      </fill>
    </dxf>
    <dxf>
      <alignment horizontal="general" vertical="bottom" textRotation="0" indent="0" justifyLastLine="0" shrinkToFit="0" readingOrder="0"/>
    </dxf>
    <dxf>
      <numFmt numFmtId="166" formatCode="[$-F400]h:mm:ss\ AM/PM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E2F0D9"/>
      <rgbColor rgb="FF660066"/>
      <rgbColor rgb="FFFF8080"/>
      <rgbColor rgb="FF0066CC"/>
      <rgbColor rgb="FFEDED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9D18E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7000000}" name="Tabela26" displayName="Tabela26" ref="A2:F9" totalsRowShown="0">
  <tableColumns count="6">
    <tableColumn id="1" xr3:uid="{00000000-0010-0000-0700-000001000000}" name="Servidor"/>
    <tableColumn id="2" xr3:uid="{00000000-0010-0000-0700-000002000000}" name="Cargo"/>
    <tableColumn id="3" xr3:uid="{00000000-0010-0000-0700-000003000000}" name="Coordenadoria"/>
    <tableColumn id="4" xr3:uid="{00000000-0010-0000-0700-000004000000}" name="Curso"/>
    <tableColumn id="5" xr3:uid="{00000000-0010-0000-0700-000005000000}" name="Componente curricular"/>
    <tableColumn id="6" xr3:uid="{00000000-0010-0000-0700-000006000000}" name="CH semanal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F000000}" name="Ativ_Extensão" displayName="Ativ_Extensão" ref="A29:A37" totalsRowShown="0">
  <autoFilter ref="A29:A37" xr:uid="{00000000-0009-0000-0100-000002000000}"/>
  <tableColumns count="1">
    <tableColumn id="1" xr3:uid="{00000000-0010-0000-1F00-000001000000}" name="3. Atividades de Extensã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20000000}" name="Ativ_Pesquisa" displayName="Ativ_Pesquisa" ref="A18:A27" totalsRowShown="0">
  <autoFilter ref="A18:A27" xr:uid="{00000000-0009-0000-0100-000003000000}"/>
  <tableColumns count="1">
    <tableColumn id="1" xr3:uid="{00000000-0010-0000-2000-000001000000}" name="2. Atividades de Pesquisa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21000000}" name="Cargo" displayName="Cargo" ref="A131:A135" totalsRowShown="0">
  <autoFilter ref="A131:A135" xr:uid="{00000000-0009-0000-0100-000004000000}"/>
  <tableColumns count="1">
    <tableColumn id="1" xr3:uid="{00000000-0010-0000-2100-000001000000}" name="Carg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22000000}" name="Coordenação" displayName="Coordenação" ref="A95:A100" totalsRowShown="0">
  <autoFilter ref="A95:A100" xr:uid="{00000000-0009-0000-0100-000005000000}"/>
  <tableColumns count="1">
    <tableColumn id="1" xr3:uid="{00000000-0010-0000-2200-000001000000}" name="Coordenaçã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23000000}" name="Curso" displayName="Curso" ref="A102:A108" totalsRowShown="0">
  <autoFilter ref="A102:A108" xr:uid="{00000000-0009-0000-0100-000006000000}"/>
  <tableColumns count="1">
    <tableColumn id="1" xr3:uid="{00000000-0010-0000-2300-000001000000}" name="Curs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24000000}" name="Outras_Atividades" displayName="Outras_Atividades" ref="A39:A46" totalsRowShown="0">
  <autoFilter ref="A39:A46" xr:uid="{00000000-0009-0000-0100-000007000000}"/>
  <tableColumns count="1">
    <tableColumn id="1" xr3:uid="{00000000-0010-0000-2400-000001000000}" name="6. Outras atividades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25000000}" name="Servidor" displayName="Servidor" ref="A48:A93" totalsRowShown="0">
  <autoFilter ref="A48:A93" xr:uid="{00000000-0009-0000-0100-000008000000}"/>
  <tableColumns count="1">
    <tableColumn id="1" xr3:uid="{00000000-0010-0000-2500-000001000000}" name="Servidor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ipo" displayName="Tipo" ref="A137:A145" totalsRowShown="0">
  <autoFilter ref="A137:A145" xr:uid="{00000000-0009-0000-0100-000028000000}"/>
  <tableColumns count="1">
    <tableColumn id="1" xr3:uid="{00000000-0010-0000-2600-000001000000}" name="Tip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urmas" displayName="Turmas" ref="A112:A129" totalsRowShown="0">
  <autoFilter ref="A112:A129" xr:uid="{00000000-0009-0000-0100-000029000000}"/>
  <tableColumns count="1">
    <tableColumn id="1" xr3:uid="{00000000-0010-0000-2700-000001000000}" name="Turma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B000000}" name="Tabela4" displayName="Tabela4" ref="A2:K81" totalsRowShown="0">
  <autoFilter ref="A2:K81" xr:uid="{00000000-000C-0000-FFFF-FFFF0B000000}"/>
  <sortState xmlns:xlrd2="http://schemas.microsoft.com/office/spreadsheetml/2017/richdata2" ref="A3:K81">
    <sortCondition ref="A3:A81"/>
  </sortState>
  <tableColumns count="11">
    <tableColumn id="1" xr3:uid="{00000000-0010-0000-0B00-000001000000}" name="Servidor"/>
    <tableColumn id="2" xr3:uid="{00000000-0010-0000-0B00-000002000000}" name="Cargo"/>
    <tableColumn id="3" xr3:uid="{00000000-0010-0000-0B00-000003000000}" name="Coordenadoria"/>
    <tableColumn id="4" xr3:uid="{00000000-0010-0000-0B00-000004000000}" name="Atividade"/>
    <tableColumn id="5" xr3:uid="{00000000-0010-0000-0B00-000005000000}" name="Titulo da Ação" dataDxfId="4"/>
    <tableColumn id="6" xr3:uid="{00000000-0010-0000-0B00-000006000000}" name="Tipo da Ação"/>
    <tableColumn id="7" xr3:uid="{00000000-0010-0000-0B00-000007000000}" name="Número de Cadastro"/>
    <tableColumn id="8" xr3:uid="{00000000-0010-0000-0B00-000008000000}" name="Validade"/>
    <tableColumn id="9" xr3:uid="{00000000-0010-0000-0B00-000009000000}" name="Processo"/>
    <tableColumn id="10" xr3:uid="{00000000-0010-0000-0B00-00000A000000}" name="Tipo de Participação_x000a_(Coordenação ou Participação,_x000a_indicando se é Bolsista se for o caso)"/>
    <tableColumn id="11" xr3:uid="{00000000-0010-0000-0B00-00000B000000}" name="CH semanal" dataDxfId="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E000000}" name="Tabela429" displayName="Tabela429" ref="A2:I39" totalsRowShown="0">
  <autoFilter ref="A2:I39" xr:uid="{00000000-0009-0000-0100-000022000000}"/>
  <tableColumns count="9">
    <tableColumn id="1" xr3:uid="{00000000-0010-0000-0E00-000001000000}" name="Servidor"/>
    <tableColumn id="2" xr3:uid="{00000000-0010-0000-0E00-000002000000}" name="Cargo"/>
    <tableColumn id="3" xr3:uid="{00000000-0010-0000-0E00-000003000000}" name="Coordenadoria"/>
    <tableColumn id="4" xr3:uid="{00000000-0010-0000-0E00-000004000000}" name="Atividade"/>
    <tableColumn id="5" xr3:uid="{00000000-0010-0000-0E00-000005000000}" name="Titulo da Ação"/>
    <tableColumn id="6" xr3:uid="{00000000-0010-0000-0E00-000006000000}" name="Tipo da Ação"/>
    <tableColumn id="7" xr3:uid="{00000000-0010-0000-0E00-000007000000}" name="Número de Cadastro"/>
    <tableColumn id="8" xr3:uid="{00000000-0010-0000-0E00-000008000000}" name="Tipo de Participação_x000a_(Coordenação ou Participação,_x000a_indicando se é Bolsista se for o caso)"/>
    <tableColumn id="9" xr3:uid="{00000000-0010-0000-0E00-000009000000}" name="CH seman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1000000}" name="Tabela42932" displayName="Tabela42932" ref="A2:J35" totalsRowShown="0">
  <autoFilter ref="A2:J35" xr:uid="{00000000-0009-0000-0100-000023000000}"/>
  <tableColumns count="10">
    <tableColumn id="1" xr3:uid="{00000000-0010-0000-1100-000001000000}" name="Servidor"/>
    <tableColumn id="2" xr3:uid="{00000000-0010-0000-1100-000002000000}" name="Cargo"/>
    <tableColumn id="3" xr3:uid="{00000000-0010-0000-1100-000003000000}" name="Coordenadoria"/>
    <tableColumn id="4" xr3:uid="{00000000-0010-0000-1100-000004000000}" name="Curso"/>
    <tableColumn id="5" xr3:uid="{00000000-0010-0000-1100-000005000000}" name="Atividade"/>
    <tableColumn id="6" xr3:uid="{00000000-0010-0000-1100-000006000000}" name="Titulo da Ação"/>
    <tableColumn id="7" xr3:uid="{00000000-0010-0000-1100-000007000000}" name="Tipo da Ação"/>
    <tableColumn id="8" xr3:uid="{00000000-0010-0000-1100-000008000000}" name="Número de Cadastro"/>
    <tableColumn id="9" xr3:uid="{00000000-0010-0000-1100-000009000000}" name="Tipo de Participação_x000a_(Coordenação ou Participação,_x000a_indicando se é Bolsista se for o caso)"/>
    <tableColumn id="10" xr3:uid="{00000000-0010-0000-1100-00000A000000}" name="CH semanal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4000000}" name="Tabela4293235" displayName="Tabela4293235" ref="A2:H16" totalsRowShown="0">
  <autoFilter ref="A2:H16" xr:uid="{00000000-0009-0000-0100-000024000000}"/>
  <tableColumns count="8">
    <tableColumn id="1" xr3:uid="{00000000-0010-0000-1400-000001000000}" name="Servidor"/>
    <tableColumn id="2" xr3:uid="{00000000-0010-0000-1400-000002000000}" name="Cargo"/>
    <tableColumn id="3" xr3:uid="{00000000-0010-0000-1400-000003000000}" name="Coordenadoria"/>
    <tableColumn id="4" xr3:uid="{00000000-0010-0000-1400-000004000000}" name="Atividade"/>
    <tableColumn id="5" xr3:uid="{00000000-0010-0000-1400-000005000000}" name="Número da Portaria"/>
    <tableColumn id="6" xr3:uid="{00000000-0010-0000-1400-000006000000}" name="Data de início"/>
    <tableColumn id="7" xr3:uid="{00000000-0010-0000-1400-000007000000}" name="Período de vigência_x000a_(se houver)"/>
    <tableColumn id="8" xr3:uid="{00000000-0010-0000-1400-000008000000}" name="CH semanal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7000000}" name="Tabela429323524" displayName="Tabela429323524" ref="A2:J109" totalsRowShown="0">
  <autoFilter ref="A2:J109" xr:uid="{00000000-0009-0000-0100-000026000000}"/>
  <sortState xmlns:xlrd2="http://schemas.microsoft.com/office/spreadsheetml/2017/richdata2" ref="A3:J109">
    <sortCondition ref="A3:A109"/>
  </sortState>
  <tableColumns count="10">
    <tableColumn id="1" xr3:uid="{00000000-0010-0000-1700-000001000000}" name="Servidor"/>
    <tableColumn id="2" xr3:uid="{00000000-0010-0000-1700-000002000000}" name="Cargo"/>
    <tableColumn id="3" xr3:uid="{00000000-0010-0000-1700-000003000000}" name="Coordenadoria"/>
    <tableColumn id="4" xr3:uid="{00000000-0010-0000-1700-000004000000}" name="Coluna1"/>
    <tableColumn id="5" xr3:uid="{00000000-0010-0000-1700-000005000000}" name="Atividade" dataDxfId="2"/>
    <tableColumn id="6" xr3:uid="{00000000-0010-0000-1700-000006000000}" name="Número da Portaria"/>
    <tableColumn id="7" xr3:uid="{00000000-0010-0000-1700-000007000000}" name="Data de início"/>
    <tableColumn id="8" xr3:uid="{00000000-0010-0000-1700-000008000000}" name="Período de vigência_x000a_(se houver)"/>
    <tableColumn id="9" xr3:uid="{00000000-0010-0000-1700-000009000000}" name="CH semanal"/>
    <tableColumn id="10" xr3:uid="{00000000-0010-0000-1700-00000A000000}" name="Process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A000000}" name="Tabela429323515" displayName="Tabela429323515" ref="A2:H19" totalsRowShown="0">
  <autoFilter ref="A2:H19" xr:uid="{00000000-0009-0000-0100-000025000000}"/>
  <tableColumns count="8">
    <tableColumn id="1" xr3:uid="{00000000-0010-0000-1A00-000001000000}" name="Servidor"/>
    <tableColumn id="2" xr3:uid="{00000000-0010-0000-1A00-000002000000}" name="Cargo"/>
    <tableColumn id="3" xr3:uid="{00000000-0010-0000-1A00-000003000000}" name="Coordenadoria"/>
    <tableColumn id="4" xr3:uid="{00000000-0010-0000-1A00-000004000000}" name="Atividade"/>
    <tableColumn id="5" xr3:uid="{00000000-0010-0000-1A00-000005000000}" name="Número da Portaria"/>
    <tableColumn id="6" xr3:uid="{00000000-0010-0000-1A00-000006000000}" name="Data de início"/>
    <tableColumn id="7" xr3:uid="{00000000-0010-0000-1A00-000007000000}" name="Período de vigência_x000a_(se houver)"/>
    <tableColumn id="8" xr3:uid="{00000000-0010-0000-1A00-000008000000}" name="CH semanal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C000000}" name="Tabela240" displayName="Tabela240" ref="B2:O28" totalsRowShown="0">
  <autoFilter ref="B2:O28" xr:uid="{00000000-0009-0000-0100-000017000000}"/>
  <tableColumns count="14">
    <tableColumn id="1" xr3:uid="{00000000-0010-0000-1C00-000001000000}" name="Docente"/>
    <tableColumn id="2" xr3:uid="{00000000-0010-0000-1C00-000002000000}" name="Aula"/>
    <tableColumn id="3" xr3:uid="{00000000-0010-0000-1C00-000003000000}" name="Planej."/>
    <tableColumn id="4" xr3:uid="{00000000-0010-0000-1C00-000004000000}" name="Apoio Ensino"/>
    <tableColumn id="5" xr3:uid="{00000000-0010-0000-1C00-000005000000}" name="Pesquisa"/>
    <tableColumn id="6" xr3:uid="{00000000-0010-0000-1C00-000006000000}" name="Extensão"/>
    <tableColumn id="7" xr3:uid="{00000000-0010-0000-1C00-000007000000}" name="Gestão"/>
    <tableColumn id="8" xr3:uid="{00000000-0010-0000-1C00-000008000000}" name="Repress"/>
    <tableColumn id="9" xr3:uid="{00000000-0010-0000-1C00-000009000000}" name="Outras"/>
    <tableColumn id="10" xr3:uid="{00000000-0010-0000-1C00-00000A000000}" name="Ch total"/>
    <tableColumn id="11" xr3:uid="{00000000-0010-0000-1C00-00000B000000}" name="Coluna1"/>
    <tableColumn id="12" xr3:uid="{00000000-0010-0000-1C00-00000C000000}" name="Coord"/>
    <tableColumn id="13" xr3:uid="{5DFA9A46-9699-49A5-A6ED-F926F91519E2}" name="Flexibilidade"/>
    <tableColumn id="14" xr3:uid="{9514C846-EAE7-4A19-A4B8-E45C214B684E}" name="Observaçã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E000000}" name="At_Apoio_Ensino" displayName="At_Apoio_Ensino" ref="A1:A16" totalsRowShown="0">
  <autoFilter ref="A1:A16" xr:uid="{00000000-0009-0000-0100-000001000000}"/>
  <tableColumns count="1">
    <tableColumn id="1" xr3:uid="{00000000-0010-0000-1E00-000001000000}" name="1.3. Atividades de Apoio ao Ensin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topLeftCell="A22" zoomScaleNormal="100" workbookViewId="0">
      <selection activeCell="Q20" sqref="Q20"/>
    </sheetView>
  </sheetViews>
  <sheetFormatPr defaultRowHeight="13.8"/>
  <cols>
    <col min="1" max="1" width="15.19921875" customWidth="1"/>
    <col min="2" max="2" width="8.8984375" customWidth="1"/>
    <col min="3" max="3" width="8.59765625" style="2" customWidth="1"/>
    <col min="4" max="4" width="8.59765625" customWidth="1"/>
    <col min="5" max="5" width="41.09765625" customWidth="1"/>
    <col min="6" max="6" width="19.3984375" style="2" customWidth="1"/>
    <col min="7" max="7" width="8.69921875" customWidth="1"/>
    <col min="8" max="8" width="9" customWidth="1"/>
    <col min="9" max="9" width="6.19921875" customWidth="1"/>
    <col min="10" max="1019" width="8.59765625" customWidth="1"/>
  </cols>
  <sheetData>
    <row r="1" spans="1:8">
      <c r="A1" s="78" t="s">
        <v>0</v>
      </c>
      <c r="B1" s="78"/>
      <c r="C1" s="78"/>
      <c r="D1" s="78"/>
      <c r="E1" s="78"/>
      <c r="F1" s="78"/>
      <c r="G1" s="78"/>
      <c r="H1" s="78"/>
    </row>
    <row r="2" spans="1:8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>
      <c r="A3" t="s">
        <v>14</v>
      </c>
      <c r="B3" t="s">
        <v>10</v>
      </c>
      <c r="C3" s="2" t="s">
        <v>15</v>
      </c>
      <c r="D3" s="2" t="s">
        <v>18</v>
      </c>
      <c r="E3" s="2" t="s">
        <v>19</v>
      </c>
      <c r="F3" s="2" t="s">
        <v>20</v>
      </c>
      <c r="G3" s="4">
        <v>6.9444444444444406E-2</v>
      </c>
      <c r="H3" s="5">
        <v>4.1666666666666699E-2</v>
      </c>
    </row>
    <row r="4" spans="1:8">
      <c r="A4" t="s">
        <v>14</v>
      </c>
      <c r="B4" t="s">
        <v>10</v>
      </c>
      <c r="C4" s="2" t="s">
        <v>15</v>
      </c>
      <c r="D4" s="2" t="s">
        <v>18</v>
      </c>
      <c r="E4" s="2" t="s">
        <v>19</v>
      </c>
      <c r="F4" s="2" t="s">
        <v>22</v>
      </c>
      <c r="G4" s="4">
        <v>6.9444444444444406E-2</v>
      </c>
      <c r="H4" s="5"/>
    </row>
    <row r="5" spans="1:8">
      <c r="A5" t="s">
        <v>14</v>
      </c>
      <c r="B5" t="s">
        <v>10</v>
      </c>
      <c r="C5" s="2" t="s">
        <v>15</v>
      </c>
      <c r="D5" s="2" t="s">
        <v>16</v>
      </c>
      <c r="E5" s="2" t="s">
        <v>284</v>
      </c>
      <c r="F5" s="2" t="s">
        <v>66</v>
      </c>
      <c r="G5" s="4">
        <v>0.1388888888888889</v>
      </c>
      <c r="H5" s="5">
        <v>4.1666666666666699E-2</v>
      </c>
    </row>
    <row r="6" spans="1:8">
      <c r="A6" t="s">
        <v>21</v>
      </c>
      <c r="B6" t="s">
        <v>10</v>
      </c>
      <c r="C6" s="2" t="s">
        <v>26</v>
      </c>
      <c r="D6" s="2" t="s">
        <v>18</v>
      </c>
      <c r="E6" s="2" t="s">
        <v>27</v>
      </c>
      <c r="F6" s="2" t="s">
        <v>28</v>
      </c>
      <c r="G6" s="4">
        <v>0.13888888888888901</v>
      </c>
      <c r="H6" s="5">
        <v>4.1666666666666664E-2</v>
      </c>
    </row>
    <row r="7" spans="1:8">
      <c r="A7" t="s">
        <v>21</v>
      </c>
      <c r="B7" t="s">
        <v>10</v>
      </c>
      <c r="C7" s="2" t="s">
        <v>26</v>
      </c>
      <c r="D7" s="2" t="s">
        <v>18</v>
      </c>
      <c r="E7" s="2" t="s">
        <v>27</v>
      </c>
      <c r="F7" s="2" t="s">
        <v>30</v>
      </c>
      <c r="G7" s="4">
        <v>0.13888888888888901</v>
      </c>
      <c r="H7" s="5">
        <v>2.7777777777777776E-2</v>
      </c>
    </row>
    <row r="8" spans="1:8">
      <c r="A8" t="s">
        <v>21</v>
      </c>
      <c r="B8" t="s">
        <v>10</v>
      </c>
      <c r="C8" s="2" t="s">
        <v>15</v>
      </c>
      <c r="D8" s="2" t="s">
        <v>18</v>
      </c>
      <c r="E8" s="2" t="s">
        <v>32</v>
      </c>
      <c r="F8" s="2" t="s">
        <v>65</v>
      </c>
      <c r="G8" s="55">
        <v>3.4722222222222224E-2</v>
      </c>
      <c r="H8" s="5"/>
    </row>
    <row r="9" spans="1:8">
      <c r="A9" t="s">
        <v>21</v>
      </c>
      <c r="B9" t="s">
        <v>10</v>
      </c>
      <c r="C9" s="2" t="s">
        <v>15</v>
      </c>
      <c r="D9" s="2" t="s">
        <v>18</v>
      </c>
      <c r="E9" s="2" t="s">
        <v>32</v>
      </c>
      <c r="F9" s="2" t="s">
        <v>65</v>
      </c>
      <c r="G9" s="55">
        <v>3.4722222222222224E-2</v>
      </c>
      <c r="H9" s="5"/>
    </row>
    <row r="10" spans="1:8">
      <c r="A10" t="s">
        <v>21</v>
      </c>
      <c r="B10" t="s">
        <v>10</v>
      </c>
      <c r="C10" s="2" t="s">
        <v>26</v>
      </c>
      <c r="D10" s="2" t="s">
        <v>18</v>
      </c>
      <c r="E10" s="2" t="s">
        <v>32</v>
      </c>
      <c r="F10" s="2" t="s">
        <v>65</v>
      </c>
      <c r="G10" s="55">
        <v>3.4722222222222224E-2</v>
      </c>
      <c r="H10" s="5"/>
    </row>
    <row r="11" spans="1:8">
      <c r="A11" t="s">
        <v>23</v>
      </c>
      <c r="B11" t="s">
        <v>10</v>
      </c>
      <c r="C11" s="2" t="s">
        <v>15</v>
      </c>
      <c r="D11" s="2" t="s">
        <v>18</v>
      </c>
      <c r="E11" s="2" t="s">
        <v>323</v>
      </c>
      <c r="G11" s="4">
        <v>6.9444444444444434E-2</v>
      </c>
      <c r="H11" s="5"/>
    </row>
    <row r="12" spans="1:8">
      <c r="A12" t="s">
        <v>23</v>
      </c>
      <c r="B12" t="s">
        <v>10</v>
      </c>
      <c r="C12" s="2" t="s">
        <v>26</v>
      </c>
      <c r="D12" s="2" t="s">
        <v>16</v>
      </c>
      <c r="E12" s="2" t="s">
        <v>280</v>
      </c>
      <c r="F12" s="2" t="s">
        <v>37</v>
      </c>
      <c r="G12" s="4">
        <v>8.6805555555555566E-2</v>
      </c>
      <c r="H12" s="5">
        <v>4.1666666666666664E-2</v>
      </c>
    </row>
    <row r="13" spans="1:8">
      <c r="A13" t="s">
        <v>23</v>
      </c>
      <c r="B13" t="s">
        <v>10</v>
      </c>
      <c r="C13" s="2" t="s">
        <v>15</v>
      </c>
      <c r="D13" s="2" t="s">
        <v>18</v>
      </c>
      <c r="E13" s="2" t="s">
        <v>38</v>
      </c>
      <c r="F13" s="2" t="s">
        <v>20</v>
      </c>
      <c r="G13" s="4">
        <v>0.104166666666667</v>
      </c>
      <c r="H13" s="5">
        <v>4.1666666666666699E-2</v>
      </c>
    </row>
    <row r="14" spans="1:8">
      <c r="A14" t="s">
        <v>23</v>
      </c>
      <c r="B14" t="s">
        <v>10</v>
      </c>
      <c r="C14" s="2" t="s">
        <v>26</v>
      </c>
      <c r="D14" s="2" t="s">
        <v>18</v>
      </c>
      <c r="E14" s="2" t="s">
        <v>38</v>
      </c>
      <c r="F14" s="2" t="s">
        <v>22</v>
      </c>
      <c r="G14" s="4">
        <v>0.104166666666667</v>
      </c>
      <c r="H14" s="5"/>
    </row>
    <row r="15" spans="1:8">
      <c r="A15" t="s">
        <v>23</v>
      </c>
      <c r="B15" t="s">
        <v>10</v>
      </c>
      <c r="C15" s="2" t="s">
        <v>26</v>
      </c>
      <c r="D15" s="2" t="s">
        <v>18</v>
      </c>
      <c r="E15" s="2" t="s">
        <v>38</v>
      </c>
      <c r="F15" s="2" t="s">
        <v>33</v>
      </c>
      <c r="G15" s="4">
        <v>0.104166666666667</v>
      </c>
      <c r="H15" s="5">
        <v>4.1666666666666699E-2</v>
      </c>
    </row>
    <row r="16" spans="1:8">
      <c r="A16" t="s">
        <v>23</v>
      </c>
      <c r="B16" t="s">
        <v>10</v>
      </c>
      <c r="C16" s="2" t="s">
        <v>26</v>
      </c>
      <c r="D16" s="2" t="s">
        <v>18</v>
      </c>
      <c r="E16" s="2" t="s">
        <v>38</v>
      </c>
      <c r="F16" s="2" t="s">
        <v>40</v>
      </c>
      <c r="G16" s="4">
        <v>0.104166666666667</v>
      </c>
      <c r="H16" s="5"/>
    </row>
    <row r="17" spans="1:8">
      <c r="A17" t="s">
        <v>25</v>
      </c>
      <c r="B17" t="s">
        <v>10</v>
      </c>
      <c r="C17" s="2" t="s">
        <v>15</v>
      </c>
      <c r="D17" s="2" t="s">
        <v>18</v>
      </c>
      <c r="E17" s="2" t="s">
        <v>32</v>
      </c>
      <c r="F17" s="2" t="s">
        <v>65</v>
      </c>
      <c r="G17" s="55">
        <v>3.4722222222222224E-2</v>
      </c>
      <c r="H17" s="5"/>
    </row>
    <row r="18" spans="1:8">
      <c r="A18" t="s">
        <v>25</v>
      </c>
      <c r="B18" t="s">
        <v>10</v>
      </c>
      <c r="C18" s="2" t="s">
        <v>15</v>
      </c>
      <c r="D18" s="2" t="s">
        <v>18</v>
      </c>
      <c r="E18" s="2" t="s">
        <v>43</v>
      </c>
      <c r="F18" s="2" t="s">
        <v>33</v>
      </c>
      <c r="G18" s="4">
        <v>6.9444444444444406E-2</v>
      </c>
      <c r="H18" s="5">
        <v>4.1666666666666699E-2</v>
      </c>
    </row>
    <row r="19" spans="1:8">
      <c r="A19" t="s">
        <v>25</v>
      </c>
      <c r="B19" t="s">
        <v>10</v>
      </c>
      <c r="C19" s="2" t="s">
        <v>15</v>
      </c>
      <c r="D19" s="2" t="s">
        <v>18</v>
      </c>
      <c r="E19" s="2" t="s">
        <v>43</v>
      </c>
      <c r="F19" s="2" t="s">
        <v>40</v>
      </c>
      <c r="G19" s="4">
        <v>6.9444444444444406E-2</v>
      </c>
      <c r="H19" s="5"/>
    </row>
    <row r="20" spans="1:8">
      <c r="A20" t="s">
        <v>25</v>
      </c>
      <c r="B20" t="s">
        <v>10</v>
      </c>
      <c r="C20" s="2" t="s">
        <v>15</v>
      </c>
      <c r="D20" s="2" t="s">
        <v>16</v>
      </c>
      <c r="E20" s="2" t="s">
        <v>281</v>
      </c>
      <c r="F20" s="2" t="s">
        <v>66</v>
      </c>
      <c r="G20" s="4">
        <v>0.1388888888888889</v>
      </c>
      <c r="H20" s="5">
        <v>4.1666666666666699E-2</v>
      </c>
    </row>
    <row r="21" spans="1:8">
      <c r="A21" t="s">
        <v>25</v>
      </c>
      <c r="B21" t="s">
        <v>10</v>
      </c>
      <c r="C21" s="2" t="s">
        <v>15</v>
      </c>
      <c r="D21" s="2" t="s">
        <v>16</v>
      </c>
      <c r="E21" s="2" t="s">
        <v>288</v>
      </c>
      <c r="F21" s="2" t="s">
        <v>66</v>
      </c>
      <c r="G21" s="4">
        <v>6.9444444444444434E-2</v>
      </c>
      <c r="H21" s="5"/>
    </row>
    <row r="22" spans="1:8">
      <c r="A22" t="s">
        <v>29</v>
      </c>
      <c r="B22" t="s">
        <v>10</v>
      </c>
      <c r="C22" s="2" t="s">
        <v>26</v>
      </c>
      <c r="D22" s="2" t="s">
        <v>18</v>
      </c>
      <c r="E22" s="2" t="s">
        <v>46</v>
      </c>
      <c r="F22" s="2" t="s">
        <v>20</v>
      </c>
      <c r="G22" s="4">
        <v>6.9444444444444406E-2</v>
      </c>
      <c r="H22" s="5">
        <v>4.1666666666666699E-2</v>
      </c>
    </row>
    <row r="23" spans="1:8">
      <c r="A23" t="s">
        <v>29</v>
      </c>
      <c r="B23" t="s">
        <v>10</v>
      </c>
      <c r="C23" s="2" t="s">
        <v>26</v>
      </c>
      <c r="D23" s="2" t="s">
        <v>18</v>
      </c>
      <c r="E23" s="2" t="s">
        <v>46</v>
      </c>
      <c r="F23" s="2" t="s">
        <v>22</v>
      </c>
      <c r="G23" s="4">
        <v>6.9444444444444406E-2</v>
      </c>
      <c r="H23" s="5"/>
    </row>
    <row r="24" spans="1:8">
      <c r="A24" t="s">
        <v>29</v>
      </c>
      <c r="B24" t="s">
        <v>10</v>
      </c>
      <c r="C24" s="2" t="s">
        <v>26</v>
      </c>
      <c r="D24" s="2" t="s">
        <v>18</v>
      </c>
      <c r="E24" s="2" t="s">
        <v>46</v>
      </c>
      <c r="F24" s="2" t="s">
        <v>28</v>
      </c>
      <c r="G24" s="4">
        <v>6.9444444444444406E-2</v>
      </c>
      <c r="H24" s="5">
        <v>4.1666666666666699E-2</v>
      </c>
    </row>
    <row r="25" spans="1:8">
      <c r="A25" t="s">
        <v>29</v>
      </c>
      <c r="B25" t="s">
        <v>10</v>
      </c>
      <c r="C25" s="2" t="s">
        <v>26</v>
      </c>
      <c r="D25" s="2" t="s">
        <v>18</v>
      </c>
      <c r="E25" s="2" t="s">
        <v>46</v>
      </c>
      <c r="F25" s="2" t="s">
        <v>30</v>
      </c>
      <c r="G25" s="4">
        <v>6.9444444444444406E-2</v>
      </c>
      <c r="H25" s="5"/>
    </row>
    <row r="26" spans="1:8">
      <c r="A26" t="s">
        <v>29</v>
      </c>
      <c r="B26" t="s">
        <v>10</v>
      </c>
      <c r="C26" s="2" t="s">
        <v>26</v>
      </c>
      <c r="D26" s="2" t="s">
        <v>18</v>
      </c>
      <c r="E26" s="2" t="s">
        <v>46</v>
      </c>
      <c r="F26" s="2" t="s">
        <v>33</v>
      </c>
      <c r="G26" s="4">
        <v>6.9444444444444406E-2</v>
      </c>
      <c r="H26" s="5">
        <v>4.1666666666666699E-2</v>
      </c>
    </row>
    <row r="27" spans="1:8">
      <c r="A27" t="s">
        <v>29</v>
      </c>
      <c r="B27" t="s">
        <v>10</v>
      </c>
      <c r="C27" s="2" t="s">
        <v>26</v>
      </c>
      <c r="D27" s="2" t="s">
        <v>18</v>
      </c>
      <c r="E27" s="2" t="s">
        <v>46</v>
      </c>
      <c r="F27" s="2" t="s">
        <v>40</v>
      </c>
      <c r="G27" s="4">
        <v>6.9444444444444406E-2</v>
      </c>
      <c r="H27" s="5"/>
    </row>
    <row r="28" spans="1:8">
      <c r="A28" t="s">
        <v>29</v>
      </c>
      <c r="B28" t="s">
        <v>10</v>
      </c>
      <c r="C28" s="2" t="s">
        <v>26</v>
      </c>
      <c r="D28" s="2" t="s">
        <v>18</v>
      </c>
      <c r="E28" s="2" t="s">
        <v>32</v>
      </c>
      <c r="F28" s="2" t="s">
        <v>65</v>
      </c>
      <c r="G28" s="55">
        <v>3.4722222222222224E-2</v>
      </c>
      <c r="H28" s="5"/>
    </row>
    <row r="29" spans="1:8">
      <c r="A29" t="s">
        <v>29</v>
      </c>
      <c r="B29" t="s">
        <v>10</v>
      </c>
      <c r="C29" s="2" t="s">
        <v>26</v>
      </c>
      <c r="D29" s="2" t="s">
        <v>18</v>
      </c>
      <c r="E29" s="2" t="s">
        <v>32</v>
      </c>
      <c r="F29" s="2" t="s">
        <v>65</v>
      </c>
      <c r="G29" s="55">
        <v>3.4722222222222224E-2</v>
      </c>
      <c r="H29" s="5"/>
    </row>
    <row r="30" spans="1:8">
      <c r="A30" t="s">
        <v>29</v>
      </c>
      <c r="B30" t="s">
        <v>10</v>
      </c>
      <c r="C30" s="2" t="s">
        <v>15</v>
      </c>
      <c r="D30" s="2" t="s">
        <v>18</v>
      </c>
      <c r="E30" s="2" t="s">
        <v>32</v>
      </c>
      <c r="F30" s="2" t="s">
        <v>65</v>
      </c>
      <c r="G30" s="55">
        <v>3.4722222222222224E-2</v>
      </c>
      <c r="H30" s="5"/>
    </row>
    <row r="31" spans="1:8">
      <c r="A31" t="s">
        <v>31</v>
      </c>
      <c r="B31" t="s">
        <v>10</v>
      </c>
      <c r="C31" s="2" t="s">
        <v>15</v>
      </c>
      <c r="D31" s="2" t="s">
        <v>18</v>
      </c>
      <c r="E31" s="2" t="s">
        <v>32</v>
      </c>
      <c r="F31" s="2" t="s">
        <v>65</v>
      </c>
      <c r="G31" s="55">
        <v>3.4722222222222224E-2</v>
      </c>
      <c r="H31" s="5"/>
    </row>
    <row r="32" spans="1:8">
      <c r="A32" t="s">
        <v>31</v>
      </c>
      <c r="B32" t="s">
        <v>10</v>
      </c>
      <c r="C32" s="2" t="s">
        <v>15</v>
      </c>
      <c r="D32" s="2" t="s">
        <v>16</v>
      </c>
      <c r="E32" s="2" t="s">
        <v>279</v>
      </c>
      <c r="F32" s="2" t="s">
        <v>37</v>
      </c>
      <c r="G32" s="4">
        <v>0.104166666666667</v>
      </c>
      <c r="H32" s="5">
        <v>4.1666666666666699E-2</v>
      </c>
    </row>
    <row r="33" spans="1:8">
      <c r="A33" t="s">
        <v>31</v>
      </c>
      <c r="B33" t="s">
        <v>10</v>
      </c>
      <c r="C33" s="2" t="s">
        <v>15</v>
      </c>
      <c r="D33" s="2" t="s">
        <v>18</v>
      </c>
      <c r="E33" s="2" t="s">
        <v>55</v>
      </c>
      <c r="F33" s="2" t="s">
        <v>20</v>
      </c>
      <c r="G33" s="4">
        <v>6.9444444444444406E-2</v>
      </c>
      <c r="H33" s="5">
        <v>4.1666666666666699E-2</v>
      </c>
    </row>
    <row r="34" spans="1:8">
      <c r="A34" t="s">
        <v>31</v>
      </c>
      <c r="B34" t="s">
        <v>10</v>
      </c>
      <c r="C34" s="2" t="s">
        <v>15</v>
      </c>
      <c r="D34" s="2" t="s">
        <v>16</v>
      </c>
      <c r="E34" s="2" t="s">
        <v>286</v>
      </c>
      <c r="F34" s="2" t="s">
        <v>66</v>
      </c>
      <c r="G34" s="4">
        <v>6.9444444444444434E-2</v>
      </c>
      <c r="H34" s="5">
        <v>4.1666666666666699E-2</v>
      </c>
    </row>
    <row r="35" spans="1:8">
      <c r="A35" t="s">
        <v>31</v>
      </c>
      <c r="B35" t="s">
        <v>10</v>
      </c>
      <c r="C35" s="2" t="s">
        <v>15</v>
      </c>
      <c r="D35" s="2" t="s">
        <v>18</v>
      </c>
      <c r="E35" s="2" t="s">
        <v>55</v>
      </c>
      <c r="F35" s="2" t="s">
        <v>22</v>
      </c>
      <c r="G35" s="4">
        <v>6.9444444444444406E-2</v>
      </c>
      <c r="H35" s="5"/>
    </row>
    <row r="36" spans="1:8">
      <c r="A36" t="s">
        <v>31</v>
      </c>
      <c r="B36" t="s">
        <v>10</v>
      </c>
      <c r="C36" s="2" t="s">
        <v>15</v>
      </c>
      <c r="D36" s="2" t="s">
        <v>18</v>
      </c>
      <c r="E36" s="2" t="s">
        <v>266</v>
      </c>
      <c r="F36" s="2" t="s">
        <v>28</v>
      </c>
      <c r="G36" s="4">
        <v>6.9444444444444406E-2</v>
      </c>
      <c r="H36" s="5">
        <v>4.1666666666666699E-2</v>
      </c>
    </row>
    <row r="37" spans="1:8">
      <c r="A37" t="s">
        <v>31</v>
      </c>
      <c r="B37" t="s">
        <v>10</v>
      </c>
      <c r="C37" s="2" t="s">
        <v>15</v>
      </c>
      <c r="D37" s="2" t="s">
        <v>18</v>
      </c>
      <c r="E37" s="2" t="s">
        <v>266</v>
      </c>
      <c r="F37" s="2" t="s">
        <v>30</v>
      </c>
      <c r="G37" s="4">
        <v>6.9444444444444406E-2</v>
      </c>
      <c r="H37" s="5"/>
    </row>
    <row r="38" spans="1:8">
      <c r="A38" t="s">
        <v>31</v>
      </c>
      <c r="B38" t="s">
        <v>10</v>
      </c>
      <c r="C38" s="2" t="s">
        <v>15</v>
      </c>
      <c r="D38" s="2" t="s">
        <v>18</v>
      </c>
      <c r="E38" s="2" t="s">
        <v>32</v>
      </c>
      <c r="F38" s="2" t="s">
        <v>65</v>
      </c>
      <c r="G38" s="55">
        <v>3.4722222222222224E-2</v>
      </c>
      <c r="H38" s="5"/>
    </row>
    <row r="39" spans="1:8">
      <c r="A39" t="s">
        <v>329</v>
      </c>
      <c r="B39" t="s">
        <v>10</v>
      </c>
      <c r="C39" s="2" t="s">
        <v>26</v>
      </c>
      <c r="D39" s="2" t="s">
        <v>18</v>
      </c>
      <c r="E39" s="2" t="s">
        <v>74</v>
      </c>
      <c r="F39" s="2" t="s">
        <v>20</v>
      </c>
      <c r="G39" s="4">
        <v>3.4722222222222203E-2</v>
      </c>
      <c r="H39" s="5">
        <v>4.1666666666666664E-2</v>
      </c>
    </row>
    <row r="40" spans="1:8">
      <c r="A40" t="s">
        <v>329</v>
      </c>
      <c r="B40" t="s">
        <v>10</v>
      </c>
      <c r="C40" s="2" t="s">
        <v>26</v>
      </c>
      <c r="D40" s="2" t="s">
        <v>18</v>
      </c>
      <c r="E40" s="2" t="s">
        <v>74</v>
      </c>
      <c r="F40" s="2" t="s">
        <v>22</v>
      </c>
      <c r="G40" s="4">
        <v>3.4722222222222203E-2</v>
      </c>
      <c r="H40" s="5"/>
    </row>
    <row r="41" spans="1:8">
      <c r="A41" t="s">
        <v>329</v>
      </c>
      <c r="B41" t="s">
        <v>10</v>
      </c>
      <c r="C41" s="2" t="s">
        <v>15</v>
      </c>
      <c r="D41" s="2" t="s">
        <v>16</v>
      </c>
      <c r="E41" s="2" t="s">
        <v>282</v>
      </c>
      <c r="F41" s="2" t="s">
        <v>66</v>
      </c>
      <c r="G41" s="4">
        <v>6.9444444444444434E-2</v>
      </c>
      <c r="H41" s="5">
        <v>4.1666666666666699E-2</v>
      </c>
    </row>
    <row r="42" spans="1:8">
      <c r="A42" t="s">
        <v>329</v>
      </c>
      <c r="B42" t="s">
        <v>10</v>
      </c>
      <c r="C42" s="2" t="s">
        <v>26</v>
      </c>
      <c r="D42" s="2" t="s">
        <v>18</v>
      </c>
      <c r="E42" s="2" t="s">
        <v>74</v>
      </c>
      <c r="F42" s="2" t="s">
        <v>28</v>
      </c>
      <c r="G42" s="4">
        <v>6.9444444444444434E-2</v>
      </c>
      <c r="H42" s="5">
        <v>4.1666666666666664E-2</v>
      </c>
    </row>
    <row r="43" spans="1:8">
      <c r="A43" t="s">
        <v>329</v>
      </c>
      <c r="B43" t="s">
        <v>10</v>
      </c>
      <c r="C43" s="2" t="s">
        <v>26</v>
      </c>
      <c r="D43" s="2" t="s">
        <v>18</v>
      </c>
      <c r="E43" s="2" t="s">
        <v>74</v>
      </c>
      <c r="F43" s="2" t="s">
        <v>30</v>
      </c>
      <c r="G43" s="4">
        <v>6.9444444444444434E-2</v>
      </c>
      <c r="H43" s="5"/>
    </row>
    <row r="44" spans="1:8">
      <c r="A44" t="s">
        <v>329</v>
      </c>
      <c r="B44" t="s">
        <v>10</v>
      </c>
      <c r="C44" s="2" t="s">
        <v>26</v>
      </c>
      <c r="D44" s="2" t="s">
        <v>18</v>
      </c>
      <c r="E44" s="2" t="s">
        <v>74</v>
      </c>
      <c r="F44" s="2" t="s">
        <v>33</v>
      </c>
      <c r="G44" s="4">
        <v>3.4722222222222203E-2</v>
      </c>
      <c r="H44" s="5"/>
    </row>
    <row r="45" spans="1:8">
      <c r="A45" t="s">
        <v>329</v>
      </c>
      <c r="B45" t="s">
        <v>10</v>
      </c>
      <c r="C45" s="2" t="s">
        <v>26</v>
      </c>
      <c r="D45" s="2" t="s">
        <v>18</v>
      </c>
      <c r="E45" s="2" t="s">
        <v>74</v>
      </c>
      <c r="F45" s="2" t="s">
        <v>40</v>
      </c>
      <c r="G45" s="4">
        <v>3.4722222222222203E-2</v>
      </c>
      <c r="H45" s="5">
        <v>4.1666666666666664E-2</v>
      </c>
    </row>
    <row r="46" spans="1:8">
      <c r="A46" t="s">
        <v>329</v>
      </c>
      <c r="B46" t="s">
        <v>10</v>
      </c>
      <c r="C46" s="2" t="s">
        <v>26</v>
      </c>
      <c r="D46" s="2" t="s">
        <v>18</v>
      </c>
      <c r="E46" s="2" t="s">
        <v>75</v>
      </c>
      <c r="F46" s="2" t="s">
        <v>33</v>
      </c>
      <c r="G46" s="4">
        <v>3.4722222222222203E-2</v>
      </c>
      <c r="H46" s="5">
        <v>4.1666666666666664E-2</v>
      </c>
    </row>
    <row r="47" spans="1:8">
      <c r="A47" t="s">
        <v>329</v>
      </c>
      <c r="B47" t="s">
        <v>10</v>
      </c>
      <c r="C47" s="2" t="s">
        <v>26</v>
      </c>
      <c r="D47" s="2" t="s">
        <v>18</v>
      </c>
      <c r="E47" s="2" t="s">
        <v>75</v>
      </c>
      <c r="F47" s="2" t="s">
        <v>40</v>
      </c>
      <c r="G47" s="4">
        <v>3.4722222222222203E-2</v>
      </c>
      <c r="H47" s="5"/>
    </row>
    <row r="48" spans="1:8">
      <c r="A48" t="s">
        <v>329</v>
      </c>
      <c r="B48" t="s">
        <v>10</v>
      </c>
      <c r="C48" s="2" t="s">
        <v>26</v>
      </c>
      <c r="D48" s="2" t="s">
        <v>18</v>
      </c>
      <c r="E48" s="2" t="s">
        <v>75</v>
      </c>
      <c r="F48" s="2" t="s">
        <v>20</v>
      </c>
      <c r="G48" s="4">
        <v>3.4722222222222203E-2</v>
      </c>
      <c r="H48" s="5">
        <v>4.1666666666666664E-2</v>
      </c>
    </row>
    <row r="49" spans="1:8">
      <c r="A49" t="s">
        <v>329</v>
      </c>
      <c r="B49" t="s">
        <v>10</v>
      </c>
      <c r="C49" s="2" t="s">
        <v>26</v>
      </c>
      <c r="D49" s="2" t="s">
        <v>18</v>
      </c>
      <c r="E49" s="2" t="s">
        <v>75</v>
      </c>
      <c r="F49" s="2" t="s">
        <v>22</v>
      </c>
      <c r="G49" s="4">
        <v>3.4722222222222203E-2</v>
      </c>
      <c r="H49" s="5"/>
    </row>
    <row r="50" spans="1:8">
      <c r="A50" t="s">
        <v>35</v>
      </c>
      <c r="B50" t="s">
        <v>10</v>
      </c>
      <c r="C50" s="2" t="s">
        <v>26</v>
      </c>
      <c r="D50" s="2" t="s">
        <v>18</v>
      </c>
      <c r="E50" s="2" t="s">
        <v>58</v>
      </c>
      <c r="F50" s="2" t="s">
        <v>28</v>
      </c>
      <c r="G50" s="4">
        <v>6.9444444444444406E-2</v>
      </c>
      <c r="H50" s="5">
        <v>4.1666666666666699E-2</v>
      </c>
    </row>
    <row r="51" spans="1:8">
      <c r="A51" t="s">
        <v>35</v>
      </c>
      <c r="B51" t="s">
        <v>10</v>
      </c>
      <c r="C51" s="2" t="s">
        <v>26</v>
      </c>
      <c r="D51" s="2" t="s">
        <v>18</v>
      </c>
      <c r="E51" s="2" t="s">
        <v>58</v>
      </c>
      <c r="F51" s="2" t="s">
        <v>30</v>
      </c>
      <c r="G51" s="4">
        <v>6.9444444444444406E-2</v>
      </c>
      <c r="H51" s="5"/>
    </row>
    <row r="52" spans="1:8">
      <c r="A52" t="s">
        <v>35</v>
      </c>
      <c r="B52" t="s">
        <v>10</v>
      </c>
      <c r="C52" s="2" t="s">
        <v>26</v>
      </c>
      <c r="D52" s="2" t="s">
        <v>18</v>
      </c>
      <c r="E52" s="2" t="s">
        <v>58</v>
      </c>
      <c r="F52" s="2" t="s">
        <v>33</v>
      </c>
      <c r="G52" s="4">
        <v>6.9444444444444406E-2</v>
      </c>
      <c r="H52" s="5">
        <v>4.1666666666666699E-2</v>
      </c>
    </row>
    <row r="53" spans="1:8">
      <c r="A53" t="s">
        <v>35</v>
      </c>
      <c r="B53" t="s">
        <v>10</v>
      </c>
      <c r="C53" s="2" t="s">
        <v>26</v>
      </c>
      <c r="D53" s="2" t="s">
        <v>18</v>
      </c>
      <c r="E53" s="2" t="s">
        <v>58</v>
      </c>
      <c r="F53" s="2" t="s">
        <v>40</v>
      </c>
      <c r="G53" s="4">
        <v>6.9444444444444406E-2</v>
      </c>
      <c r="H53" s="5"/>
    </row>
    <row r="54" spans="1:8">
      <c r="A54" t="s">
        <v>35</v>
      </c>
      <c r="B54" t="s">
        <v>10</v>
      </c>
      <c r="C54" s="2" t="s">
        <v>26</v>
      </c>
      <c r="D54" s="2" t="s">
        <v>18</v>
      </c>
      <c r="E54" s="2" t="s">
        <v>58</v>
      </c>
      <c r="F54" s="2" t="s">
        <v>20</v>
      </c>
      <c r="G54" s="4">
        <v>6.9444444444444406E-2</v>
      </c>
      <c r="H54" s="5">
        <v>4.1666666666666664E-2</v>
      </c>
    </row>
    <row r="55" spans="1:8">
      <c r="A55" t="s">
        <v>35</v>
      </c>
      <c r="B55" t="s">
        <v>10</v>
      </c>
      <c r="C55" s="2" t="s">
        <v>26</v>
      </c>
      <c r="D55" s="2" t="s">
        <v>18</v>
      </c>
      <c r="E55" s="2" t="s">
        <v>58</v>
      </c>
      <c r="F55" s="2" t="s">
        <v>22</v>
      </c>
      <c r="G55" s="4">
        <v>6.9444444444444406E-2</v>
      </c>
      <c r="H55" s="5"/>
    </row>
    <row r="56" spans="1:8">
      <c r="A56" t="s">
        <v>36</v>
      </c>
      <c r="B56" t="s">
        <v>10</v>
      </c>
      <c r="C56" s="2" t="s">
        <v>15</v>
      </c>
      <c r="D56" s="2" t="s">
        <v>16</v>
      </c>
      <c r="E56" s="2" t="s">
        <v>276</v>
      </c>
      <c r="F56" s="2" t="s">
        <v>37</v>
      </c>
      <c r="G56" s="4">
        <v>0.104166666666667</v>
      </c>
      <c r="H56" s="5">
        <v>4.1666666666666699E-2</v>
      </c>
    </row>
    <row r="57" spans="1:8">
      <c r="A57" t="s">
        <v>36</v>
      </c>
      <c r="B57" t="s">
        <v>10</v>
      </c>
      <c r="C57" s="2" t="s">
        <v>15</v>
      </c>
      <c r="D57" s="2" t="s">
        <v>18</v>
      </c>
      <c r="E57" s="2" t="s">
        <v>59</v>
      </c>
      <c r="F57" s="2" t="s">
        <v>28</v>
      </c>
      <c r="G57" s="4">
        <v>6.9444444444444434E-2</v>
      </c>
      <c r="H57" s="55">
        <v>4.1666666666666664E-2</v>
      </c>
    </row>
    <row r="58" spans="1:8">
      <c r="A58" t="s">
        <v>36</v>
      </c>
      <c r="B58" t="s">
        <v>10</v>
      </c>
      <c r="C58" s="2" t="s">
        <v>15</v>
      </c>
      <c r="D58" s="2" t="s">
        <v>16</v>
      </c>
      <c r="E58" s="2" t="s">
        <v>280</v>
      </c>
      <c r="F58" s="2" t="s">
        <v>37</v>
      </c>
      <c r="G58" s="4">
        <v>8.6805555555555566E-2</v>
      </c>
      <c r="H58" s="5">
        <v>4.1666666666666664E-2</v>
      </c>
    </row>
    <row r="59" spans="1:8">
      <c r="A59" t="s">
        <v>271</v>
      </c>
      <c r="B59" t="s">
        <v>10</v>
      </c>
      <c r="C59" s="2" t="s">
        <v>15</v>
      </c>
      <c r="D59" s="2" t="s">
        <v>16</v>
      </c>
      <c r="E59" s="2" t="s">
        <v>63</v>
      </c>
      <c r="F59" s="2" t="s">
        <v>37</v>
      </c>
      <c r="G59" s="4">
        <v>0.1388888888888889</v>
      </c>
      <c r="H59" s="5">
        <v>4.1666666666666699E-2</v>
      </c>
    </row>
    <row r="60" spans="1:8">
      <c r="A60" t="s">
        <v>271</v>
      </c>
      <c r="B60" t="s">
        <v>10</v>
      </c>
      <c r="C60" s="2" t="s">
        <v>15</v>
      </c>
      <c r="D60" s="2" t="s">
        <v>18</v>
      </c>
      <c r="E60" s="2" t="s">
        <v>62</v>
      </c>
      <c r="F60" s="2" t="s">
        <v>28</v>
      </c>
      <c r="G60" s="4">
        <v>0.1388888888888889</v>
      </c>
      <c r="H60" s="5">
        <v>4.1666666666666699E-2</v>
      </c>
    </row>
    <row r="61" spans="1:8">
      <c r="A61" t="s">
        <v>271</v>
      </c>
      <c r="B61" t="s">
        <v>10</v>
      </c>
      <c r="C61" s="2" t="s">
        <v>15</v>
      </c>
      <c r="D61" s="2" t="s">
        <v>18</v>
      </c>
      <c r="E61" s="2" t="s">
        <v>62</v>
      </c>
      <c r="F61" s="2" t="s">
        <v>30</v>
      </c>
      <c r="G61" s="4">
        <v>0.1388888888888889</v>
      </c>
      <c r="H61" s="5"/>
    </row>
    <row r="62" spans="1:8">
      <c r="A62" t="s">
        <v>271</v>
      </c>
      <c r="B62" t="s">
        <v>10</v>
      </c>
      <c r="C62" s="2" t="s">
        <v>15</v>
      </c>
      <c r="D62" s="2" t="s">
        <v>18</v>
      </c>
      <c r="E62" s="2" t="s">
        <v>63</v>
      </c>
      <c r="G62" s="4">
        <v>0.1388888888888889</v>
      </c>
      <c r="H62" s="5"/>
    </row>
    <row r="63" spans="1:8">
      <c r="A63" t="s">
        <v>271</v>
      </c>
      <c r="B63" t="s">
        <v>10</v>
      </c>
      <c r="C63" s="2" t="s">
        <v>26</v>
      </c>
      <c r="D63" s="2" t="s">
        <v>16</v>
      </c>
      <c r="E63" s="2" t="s">
        <v>288</v>
      </c>
      <c r="F63" s="2" t="s">
        <v>66</v>
      </c>
      <c r="G63" s="4">
        <v>6.9444444444444434E-2</v>
      </c>
      <c r="H63" s="5">
        <v>2.7777777777777776E-2</v>
      </c>
    </row>
    <row r="64" spans="1:8">
      <c r="A64" t="s">
        <v>271</v>
      </c>
      <c r="B64" t="s">
        <v>10</v>
      </c>
      <c r="C64" s="2" t="s">
        <v>26</v>
      </c>
      <c r="D64" s="2" t="s">
        <v>18</v>
      </c>
      <c r="E64" s="2" t="s">
        <v>32</v>
      </c>
      <c r="F64" s="2" t="s">
        <v>65</v>
      </c>
      <c r="G64" s="55">
        <v>3.4722222222222224E-2</v>
      </c>
      <c r="H64" s="5"/>
    </row>
    <row r="65" spans="1:8">
      <c r="A65" t="s">
        <v>271</v>
      </c>
      <c r="B65" t="s">
        <v>10</v>
      </c>
      <c r="C65" s="2" t="s">
        <v>26</v>
      </c>
      <c r="D65" s="2" t="s">
        <v>18</v>
      </c>
      <c r="E65" s="2" t="s">
        <v>32</v>
      </c>
      <c r="F65" s="2" t="s">
        <v>65</v>
      </c>
      <c r="G65" s="55">
        <v>3.4722222222222224E-2</v>
      </c>
      <c r="H65" s="5"/>
    </row>
    <row r="66" spans="1:8">
      <c r="A66" t="s">
        <v>34</v>
      </c>
      <c r="B66" t="s">
        <v>10</v>
      </c>
      <c r="C66" s="2" t="s">
        <v>15</v>
      </c>
      <c r="D66" s="2" t="s">
        <v>18</v>
      </c>
      <c r="E66" s="2" t="s">
        <v>69</v>
      </c>
      <c r="F66" s="2" t="s">
        <v>22</v>
      </c>
      <c r="G66" s="4">
        <v>6.9444444444444406E-2</v>
      </c>
      <c r="H66" s="5"/>
    </row>
    <row r="67" spans="1:8">
      <c r="A67" t="s">
        <v>34</v>
      </c>
      <c r="B67" t="s">
        <v>10</v>
      </c>
      <c r="C67" s="2" t="s">
        <v>15</v>
      </c>
      <c r="D67" s="2" t="s">
        <v>18</v>
      </c>
      <c r="E67" s="2" t="s">
        <v>64</v>
      </c>
      <c r="F67" s="2" t="s">
        <v>33</v>
      </c>
      <c r="G67" s="4">
        <v>6.9444444444444406E-2</v>
      </c>
      <c r="H67" s="5"/>
    </row>
    <row r="68" spans="1:8">
      <c r="A68" t="s">
        <v>34</v>
      </c>
      <c r="B68" t="s">
        <v>10</v>
      </c>
      <c r="C68" s="2" t="s">
        <v>15</v>
      </c>
      <c r="D68" s="2" t="s">
        <v>18</v>
      </c>
      <c r="E68" s="2" t="s">
        <v>64</v>
      </c>
      <c r="F68" s="2" t="s">
        <v>40</v>
      </c>
      <c r="G68" s="4">
        <v>6.9444444444444406E-2</v>
      </c>
      <c r="H68" s="5"/>
    </row>
    <row r="69" spans="1:8">
      <c r="A69" t="s">
        <v>34</v>
      </c>
      <c r="B69" t="s">
        <v>10</v>
      </c>
      <c r="C69" s="2" t="s">
        <v>15</v>
      </c>
      <c r="D69" s="2" t="s">
        <v>16</v>
      </c>
      <c r="E69" s="2" t="s">
        <v>325</v>
      </c>
      <c r="F69" s="2" t="s">
        <v>24</v>
      </c>
      <c r="G69" s="4">
        <v>0.1388888888888889</v>
      </c>
      <c r="H69" s="5">
        <v>4.1666666666666664E-2</v>
      </c>
    </row>
    <row r="70" spans="1:8">
      <c r="A70" t="s">
        <v>34</v>
      </c>
      <c r="B70" t="s">
        <v>10</v>
      </c>
      <c r="C70" s="2" t="s">
        <v>15</v>
      </c>
      <c r="D70" s="2" t="s">
        <v>18</v>
      </c>
      <c r="E70" s="2" t="s">
        <v>69</v>
      </c>
      <c r="F70" s="2" t="s">
        <v>20</v>
      </c>
      <c r="G70" s="4">
        <v>6.9444444444444406E-2</v>
      </c>
      <c r="H70" s="5">
        <v>4.1666666666666699E-2</v>
      </c>
    </row>
    <row r="71" spans="1:8">
      <c r="A71" t="s">
        <v>34</v>
      </c>
      <c r="B71" t="s">
        <v>10</v>
      </c>
      <c r="C71" s="2" t="s">
        <v>15</v>
      </c>
      <c r="D71" s="2" t="s">
        <v>16</v>
      </c>
      <c r="E71" s="2" t="s">
        <v>285</v>
      </c>
      <c r="F71" s="2" t="s">
        <v>66</v>
      </c>
      <c r="G71" s="4">
        <v>0.10416666666666667</v>
      </c>
      <c r="H71" s="5">
        <v>4.1666666666666699E-2</v>
      </c>
    </row>
    <row r="72" spans="1:8">
      <c r="A72" t="s">
        <v>41</v>
      </c>
      <c r="B72" t="s">
        <v>10</v>
      </c>
      <c r="C72" s="2" t="s">
        <v>15</v>
      </c>
      <c r="D72" s="2" t="s">
        <v>18</v>
      </c>
      <c r="E72" s="2" t="s">
        <v>73</v>
      </c>
      <c r="F72" s="2" t="s">
        <v>33</v>
      </c>
      <c r="G72" s="4">
        <v>6.9444444444444406E-2</v>
      </c>
      <c r="H72" s="5">
        <v>4.1666666666666699E-2</v>
      </c>
    </row>
    <row r="73" spans="1:8">
      <c r="A73" t="s">
        <v>41</v>
      </c>
      <c r="B73" t="s">
        <v>10</v>
      </c>
      <c r="C73" s="2" t="s">
        <v>15</v>
      </c>
      <c r="D73" s="2" t="s">
        <v>18</v>
      </c>
      <c r="E73" s="2" t="s">
        <v>73</v>
      </c>
      <c r="F73" s="2" t="s">
        <v>40</v>
      </c>
      <c r="G73" s="4">
        <v>6.9444444444444406E-2</v>
      </c>
      <c r="H73" s="5"/>
    </row>
    <row r="74" spans="1:8">
      <c r="A74" t="s">
        <v>42</v>
      </c>
      <c r="B74" t="s">
        <v>10</v>
      </c>
      <c r="C74" s="2" t="s">
        <v>15</v>
      </c>
      <c r="D74" s="2" t="s">
        <v>16</v>
      </c>
      <c r="E74" s="2" t="s">
        <v>275</v>
      </c>
      <c r="F74" s="2" t="s">
        <v>37</v>
      </c>
      <c r="G74" s="4">
        <v>0.10416666666666667</v>
      </c>
      <c r="H74" s="5">
        <v>4.1666666666666699E-2</v>
      </c>
    </row>
    <row r="75" spans="1:8">
      <c r="A75" t="s">
        <v>42</v>
      </c>
      <c r="B75" t="s">
        <v>10</v>
      </c>
      <c r="C75" s="2" t="s">
        <v>15</v>
      </c>
      <c r="D75" s="2" t="s">
        <v>16</v>
      </c>
      <c r="E75" s="2" t="s">
        <v>280</v>
      </c>
      <c r="F75" s="2" t="s">
        <v>37</v>
      </c>
      <c r="G75" s="4">
        <v>8.6805555555555566E-2</v>
      </c>
      <c r="H75" s="5">
        <v>4.1666666666666664E-2</v>
      </c>
    </row>
    <row r="76" spans="1:8">
      <c r="A76" t="s">
        <v>42</v>
      </c>
      <c r="B76" t="s">
        <v>10</v>
      </c>
      <c r="C76" s="2" t="s">
        <v>15</v>
      </c>
      <c r="D76" s="2" t="s">
        <v>18</v>
      </c>
      <c r="E76" s="2" t="s">
        <v>77</v>
      </c>
      <c r="F76" s="2" t="s">
        <v>30</v>
      </c>
      <c r="G76" s="4">
        <v>6.9444444444444434E-2</v>
      </c>
      <c r="H76" s="5">
        <v>4.1666666666666699E-2</v>
      </c>
    </row>
    <row r="77" spans="1:8">
      <c r="A77" t="s">
        <v>42</v>
      </c>
      <c r="B77" t="s">
        <v>10</v>
      </c>
      <c r="C77" s="2" t="s">
        <v>15</v>
      </c>
      <c r="D77" s="2" t="s">
        <v>18</v>
      </c>
      <c r="E77" s="2" t="s">
        <v>77</v>
      </c>
      <c r="F77" s="2" t="s">
        <v>33</v>
      </c>
      <c r="G77" s="4">
        <v>0.104166666666667</v>
      </c>
      <c r="H77" s="5">
        <v>3.4722222222222224E-2</v>
      </c>
    </row>
    <row r="78" spans="1:8">
      <c r="A78" t="s">
        <v>42</v>
      </c>
      <c r="B78" t="s">
        <v>10</v>
      </c>
      <c r="C78" s="2" t="s">
        <v>15</v>
      </c>
      <c r="D78" s="2" t="s">
        <v>18</v>
      </c>
      <c r="E78" s="2" t="s">
        <v>77</v>
      </c>
      <c r="F78" s="2" t="s">
        <v>40</v>
      </c>
      <c r="G78" s="4">
        <v>0.104166666666667</v>
      </c>
      <c r="H78" s="5"/>
    </row>
    <row r="79" spans="1:8">
      <c r="A79" t="s">
        <v>42</v>
      </c>
      <c r="B79" t="s">
        <v>10</v>
      </c>
      <c r="C79" s="2" t="s">
        <v>15</v>
      </c>
      <c r="D79" s="2" t="s">
        <v>18</v>
      </c>
      <c r="E79" s="2" t="s">
        <v>32</v>
      </c>
      <c r="F79" s="2" t="s">
        <v>65</v>
      </c>
      <c r="G79" s="55">
        <v>3.4722222222222224E-2</v>
      </c>
      <c r="H79" s="5"/>
    </row>
    <row r="80" spans="1:8">
      <c r="A80" t="s">
        <v>44</v>
      </c>
      <c r="B80" t="s">
        <v>10</v>
      </c>
      <c r="C80" s="2" t="s">
        <v>15</v>
      </c>
      <c r="D80" s="2" t="s">
        <v>16</v>
      </c>
      <c r="E80" s="2" t="s">
        <v>268</v>
      </c>
      <c r="F80" s="2" t="s">
        <v>37</v>
      </c>
      <c r="G80" s="4">
        <v>0.1388888888888889</v>
      </c>
      <c r="H80" s="5">
        <v>4.1666666666666699E-2</v>
      </c>
    </row>
    <row r="81" spans="1:8">
      <c r="A81" t="s">
        <v>44</v>
      </c>
      <c r="B81" t="s">
        <v>10</v>
      </c>
      <c r="C81" s="2" t="s">
        <v>26</v>
      </c>
      <c r="D81" s="2" t="s">
        <v>16</v>
      </c>
      <c r="E81" s="2" t="s">
        <v>283</v>
      </c>
      <c r="F81" s="2" t="s">
        <v>37</v>
      </c>
      <c r="G81" s="4">
        <v>6.9444444444444406E-2</v>
      </c>
      <c r="H81" s="5">
        <v>4.1666666666666699E-2</v>
      </c>
    </row>
    <row r="82" spans="1:8">
      <c r="A82" t="s">
        <v>44</v>
      </c>
      <c r="B82" t="s">
        <v>10</v>
      </c>
      <c r="C82" s="2" t="s">
        <v>15</v>
      </c>
      <c r="D82" s="2" t="s">
        <v>18</v>
      </c>
      <c r="E82" s="2" t="s">
        <v>334</v>
      </c>
      <c r="F82" s="2" t="s">
        <v>28</v>
      </c>
      <c r="G82" s="55">
        <v>6.9444444444444434E-2</v>
      </c>
      <c r="H82" s="5"/>
    </row>
    <row r="83" spans="1:8">
      <c r="A83" t="s">
        <v>44</v>
      </c>
      <c r="B83" t="s">
        <v>10</v>
      </c>
      <c r="C83" s="2" t="s">
        <v>15</v>
      </c>
      <c r="D83" s="2" t="s">
        <v>18</v>
      </c>
      <c r="E83" s="2" t="s">
        <v>267</v>
      </c>
      <c r="F83" s="2" t="s">
        <v>28</v>
      </c>
      <c r="G83" s="4">
        <v>6.9444444444444406E-2</v>
      </c>
      <c r="H83" s="5">
        <v>2.0833333333333332E-2</v>
      </c>
    </row>
    <row r="84" spans="1:8">
      <c r="A84" t="s">
        <v>44</v>
      </c>
      <c r="B84" t="s">
        <v>10</v>
      </c>
      <c r="C84" s="2" t="s">
        <v>15</v>
      </c>
      <c r="D84" s="2" t="s">
        <v>18</v>
      </c>
      <c r="E84" s="2" t="s">
        <v>268</v>
      </c>
      <c r="F84" s="2" t="s">
        <v>30</v>
      </c>
      <c r="G84" s="4">
        <v>6.9444444444444406E-2</v>
      </c>
      <c r="H84" s="5"/>
    </row>
    <row r="85" spans="1:8">
      <c r="A85" t="s">
        <v>45</v>
      </c>
      <c r="B85" t="s">
        <v>10</v>
      </c>
      <c r="C85" s="2" t="s">
        <v>15</v>
      </c>
      <c r="D85" s="2" t="s">
        <v>18</v>
      </c>
      <c r="E85" s="2" t="s">
        <v>269</v>
      </c>
      <c r="F85" s="2" t="s">
        <v>28</v>
      </c>
      <c r="G85" s="4">
        <v>6.9444444444444434E-2</v>
      </c>
      <c r="H85" s="5">
        <v>4.1666666666666699E-2</v>
      </c>
    </row>
    <row r="86" spans="1:8">
      <c r="A86" t="s">
        <v>45</v>
      </c>
      <c r="B86" t="s">
        <v>10</v>
      </c>
      <c r="C86" s="2" t="s">
        <v>15</v>
      </c>
      <c r="D86" s="2" t="s">
        <v>18</v>
      </c>
      <c r="E86" s="2" t="s">
        <v>269</v>
      </c>
      <c r="F86" s="2" t="s">
        <v>30</v>
      </c>
      <c r="G86" s="4">
        <v>6.9444444444444434E-2</v>
      </c>
      <c r="H86" s="5"/>
    </row>
    <row r="87" spans="1:8">
      <c r="A87" t="s">
        <v>45</v>
      </c>
      <c r="B87" t="s">
        <v>10</v>
      </c>
      <c r="C87" s="2" t="s">
        <v>26</v>
      </c>
      <c r="D87" s="2" t="s">
        <v>18</v>
      </c>
      <c r="E87" s="2" t="s">
        <v>32</v>
      </c>
      <c r="F87" s="2" t="s">
        <v>65</v>
      </c>
      <c r="G87" s="55">
        <v>3.4722222222222224E-2</v>
      </c>
      <c r="H87" s="5"/>
    </row>
    <row r="88" spans="1:8">
      <c r="A88" t="s">
        <v>45</v>
      </c>
      <c r="B88" t="s">
        <v>10</v>
      </c>
      <c r="C88" s="2" t="s">
        <v>15</v>
      </c>
      <c r="D88" s="2" t="s">
        <v>16</v>
      </c>
      <c r="E88" s="2" t="s">
        <v>278</v>
      </c>
      <c r="F88" s="2" t="s">
        <v>37</v>
      </c>
      <c r="G88" s="4">
        <v>6.9444444444444434E-2</v>
      </c>
      <c r="H88" s="5">
        <v>4.1666666666666699E-2</v>
      </c>
    </row>
    <row r="89" spans="1:8">
      <c r="A89" t="s">
        <v>45</v>
      </c>
      <c r="B89" t="s">
        <v>10</v>
      </c>
      <c r="C89" s="2" t="s">
        <v>15</v>
      </c>
      <c r="D89" s="2" t="s">
        <v>16</v>
      </c>
      <c r="E89" s="2" t="s">
        <v>280</v>
      </c>
      <c r="F89" s="2" t="s">
        <v>37</v>
      </c>
      <c r="G89" s="4">
        <v>8.6805555555555566E-2</v>
      </c>
      <c r="H89" s="5">
        <v>4.1666666666666664E-2</v>
      </c>
    </row>
    <row r="90" spans="1:8">
      <c r="A90" t="s">
        <v>47</v>
      </c>
      <c r="B90" t="s">
        <v>10</v>
      </c>
      <c r="C90" s="2" t="s">
        <v>26</v>
      </c>
      <c r="D90" s="2" t="s">
        <v>18</v>
      </c>
      <c r="E90" s="2" t="s">
        <v>78</v>
      </c>
      <c r="F90" s="2" t="s">
        <v>20</v>
      </c>
      <c r="G90" s="4">
        <v>6.9444444444444406E-2</v>
      </c>
      <c r="H90" s="5">
        <v>4.1666666666666699E-2</v>
      </c>
    </row>
    <row r="91" spans="1:8">
      <c r="A91" t="s">
        <v>47</v>
      </c>
      <c r="B91" t="s">
        <v>10</v>
      </c>
      <c r="C91" s="2" t="s">
        <v>26</v>
      </c>
      <c r="D91" s="2" t="s">
        <v>18</v>
      </c>
      <c r="E91" s="2" t="s">
        <v>78</v>
      </c>
      <c r="F91" s="2" t="s">
        <v>22</v>
      </c>
      <c r="G91" s="4">
        <v>6.9444444444444406E-2</v>
      </c>
      <c r="H91" s="5"/>
    </row>
    <row r="92" spans="1:8">
      <c r="A92" t="s">
        <v>47</v>
      </c>
      <c r="B92" t="s">
        <v>10</v>
      </c>
      <c r="C92" s="2" t="s">
        <v>26</v>
      </c>
      <c r="D92" s="2" t="s">
        <v>16</v>
      </c>
      <c r="E92" s="2" t="s">
        <v>287</v>
      </c>
      <c r="F92" s="2" t="s">
        <v>66</v>
      </c>
      <c r="G92" s="4">
        <v>0.104166666666667</v>
      </c>
      <c r="H92" s="5">
        <v>4.1666666666666699E-2</v>
      </c>
    </row>
    <row r="93" spans="1:8">
      <c r="A93" t="s">
        <v>47</v>
      </c>
      <c r="B93" t="s">
        <v>10</v>
      </c>
      <c r="C93" s="2" t="s">
        <v>26</v>
      </c>
      <c r="D93" s="2" t="s">
        <v>18</v>
      </c>
      <c r="E93" s="2" t="s">
        <v>78</v>
      </c>
      <c r="F93" s="2" t="s">
        <v>28</v>
      </c>
      <c r="G93" s="4">
        <v>6.9444444444444406E-2</v>
      </c>
      <c r="H93" s="5">
        <v>4.1666666666666699E-2</v>
      </c>
    </row>
    <row r="94" spans="1:8">
      <c r="A94" t="s">
        <v>47</v>
      </c>
      <c r="B94" t="s">
        <v>10</v>
      </c>
      <c r="C94" s="2" t="s">
        <v>26</v>
      </c>
      <c r="D94" s="2" t="s">
        <v>18</v>
      </c>
      <c r="E94" s="2" t="s">
        <v>78</v>
      </c>
      <c r="F94" s="2" t="s">
        <v>30</v>
      </c>
      <c r="G94" s="4">
        <v>6.9444444444444406E-2</v>
      </c>
      <c r="H94" s="5"/>
    </row>
    <row r="95" spans="1:8">
      <c r="A95" t="s">
        <v>47</v>
      </c>
      <c r="B95" t="s">
        <v>10</v>
      </c>
      <c r="C95" s="2" t="s">
        <v>26</v>
      </c>
      <c r="D95" s="2" t="s">
        <v>18</v>
      </c>
      <c r="E95" s="2" t="s">
        <v>78</v>
      </c>
      <c r="F95" s="2" t="s">
        <v>33</v>
      </c>
      <c r="G95" s="4">
        <v>6.9444444444444406E-2</v>
      </c>
      <c r="H95" s="5">
        <v>4.1666666666666699E-2</v>
      </c>
    </row>
    <row r="96" spans="1:8">
      <c r="A96" t="s">
        <v>47</v>
      </c>
      <c r="B96" t="s">
        <v>10</v>
      </c>
      <c r="C96" s="2" t="s">
        <v>26</v>
      </c>
      <c r="D96" s="2" t="s">
        <v>18</v>
      </c>
      <c r="E96" s="2" t="s">
        <v>78</v>
      </c>
      <c r="F96" s="2" t="s">
        <v>40</v>
      </c>
      <c r="G96" s="4">
        <v>6.9444444444444406E-2</v>
      </c>
      <c r="H96" s="5"/>
    </row>
    <row r="97" spans="1:8">
      <c r="A97" t="s">
        <v>48</v>
      </c>
      <c r="B97" t="s">
        <v>10</v>
      </c>
      <c r="C97" s="2" t="s">
        <v>26</v>
      </c>
      <c r="D97" s="2" t="s">
        <v>18</v>
      </c>
      <c r="E97" s="2" t="s">
        <v>79</v>
      </c>
      <c r="F97" s="2" t="s">
        <v>20</v>
      </c>
      <c r="G97" s="4">
        <v>6.9444444444444406E-2</v>
      </c>
      <c r="H97" s="5">
        <v>4.1666666666666699E-2</v>
      </c>
    </row>
    <row r="98" spans="1:8">
      <c r="A98" t="s">
        <v>48</v>
      </c>
      <c r="B98" t="s">
        <v>10</v>
      </c>
      <c r="C98" s="2" t="s">
        <v>26</v>
      </c>
      <c r="D98" s="2" t="s">
        <v>18</v>
      </c>
      <c r="E98" s="2" t="s">
        <v>79</v>
      </c>
      <c r="F98" s="2" t="s">
        <v>22</v>
      </c>
      <c r="G98" s="4">
        <v>6.9444444444444406E-2</v>
      </c>
      <c r="H98" s="5"/>
    </row>
    <row r="99" spans="1:8">
      <c r="A99" t="s">
        <v>48</v>
      </c>
      <c r="B99" t="s">
        <v>10</v>
      </c>
      <c r="C99" s="2" t="s">
        <v>26</v>
      </c>
      <c r="D99" s="2" t="s">
        <v>18</v>
      </c>
      <c r="E99" s="2" t="s">
        <v>79</v>
      </c>
      <c r="F99" s="2" t="s">
        <v>33</v>
      </c>
      <c r="G99" s="4">
        <v>6.9444444444444406E-2</v>
      </c>
      <c r="H99" s="5">
        <v>4.1666666666666699E-2</v>
      </c>
    </row>
    <row r="100" spans="1:8">
      <c r="A100" t="s">
        <v>48</v>
      </c>
      <c r="B100" t="s">
        <v>10</v>
      </c>
      <c r="C100" s="2" t="s">
        <v>26</v>
      </c>
      <c r="D100" s="2" t="s">
        <v>18</v>
      </c>
      <c r="E100" s="2" t="s">
        <v>79</v>
      </c>
      <c r="F100" s="2" t="s">
        <v>40</v>
      </c>
      <c r="G100" s="4">
        <v>6.9444444444444406E-2</v>
      </c>
      <c r="H100" s="5"/>
    </row>
    <row r="101" spans="1:8">
      <c r="A101" t="s">
        <v>48</v>
      </c>
      <c r="B101" t="s">
        <v>10</v>
      </c>
      <c r="C101" s="2" t="s">
        <v>26</v>
      </c>
      <c r="D101" s="2" t="s">
        <v>18</v>
      </c>
      <c r="E101" s="2" t="s">
        <v>32</v>
      </c>
      <c r="F101" s="2" t="s">
        <v>65</v>
      </c>
      <c r="G101" s="55">
        <v>3.4722222222222224E-2</v>
      </c>
      <c r="H101" s="5"/>
    </row>
    <row r="102" spans="1:8">
      <c r="A102" t="s">
        <v>48</v>
      </c>
      <c r="B102" t="s">
        <v>10</v>
      </c>
      <c r="C102" s="2" t="s">
        <v>26</v>
      </c>
      <c r="D102" s="2" t="s">
        <v>18</v>
      </c>
      <c r="E102" s="2" t="s">
        <v>32</v>
      </c>
      <c r="F102" s="2" t="s">
        <v>65</v>
      </c>
      <c r="G102" s="55">
        <v>3.4722222222222224E-2</v>
      </c>
      <c r="H102" s="5"/>
    </row>
    <row r="103" spans="1:8">
      <c r="A103" t="s">
        <v>48</v>
      </c>
      <c r="B103" t="s">
        <v>10</v>
      </c>
      <c r="C103" s="2" t="s">
        <v>15</v>
      </c>
      <c r="D103" s="2" t="s">
        <v>18</v>
      </c>
      <c r="E103" s="2" t="s">
        <v>326</v>
      </c>
      <c r="F103" s="2" t="s">
        <v>65</v>
      </c>
      <c r="G103" s="55">
        <v>6.9444444444444434E-2</v>
      </c>
      <c r="H103" s="5"/>
    </row>
    <row r="104" spans="1:8">
      <c r="A104" t="s">
        <v>49</v>
      </c>
      <c r="B104" t="s">
        <v>10</v>
      </c>
      <c r="C104" s="2" t="s">
        <v>15</v>
      </c>
      <c r="D104" s="2" t="s">
        <v>18</v>
      </c>
      <c r="E104" s="2" t="s">
        <v>32</v>
      </c>
      <c r="F104" s="2" t="s">
        <v>65</v>
      </c>
      <c r="G104" s="55">
        <v>3.4722222222222224E-2</v>
      </c>
      <c r="H104" s="5"/>
    </row>
    <row r="105" spans="1:8">
      <c r="A105" t="s">
        <v>49</v>
      </c>
      <c r="B105" t="s">
        <v>10</v>
      </c>
      <c r="C105" s="2" t="s">
        <v>15</v>
      </c>
      <c r="D105" s="2" t="s">
        <v>18</v>
      </c>
      <c r="E105" s="2" t="s">
        <v>38</v>
      </c>
      <c r="F105" s="2" t="s">
        <v>28</v>
      </c>
      <c r="G105" s="4">
        <v>0.13888888888888901</v>
      </c>
      <c r="H105" s="5">
        <v>4.1666666666666699E-2</v>
      </c>
    </row>
    <row r="106" spans="1:8">
      <c r="A106" t="s">
        <v>49</v>
      </c>
      <c r="B106" t="s">
        <v>10</v>
      </c>
      <c r="C106" s="2" t="s">
        <v>15</v>
      </c>
      <c r="D106" s="2" t="s">
        <v>18</v>
      </c>
      <c r="E106" s="2" t="s">
        <v>38</v>
      </c>
      <c r="F106" s="2" t="s">
        <v>30</v>
      </c>
      <c r="G106" s="4">
        <v>0.13888888888888901</v>
      </c>
      <c r="H106" s="5"/>
    </row>
    <row r="107" spans="1:8">
      <c r="A107" t="s">
        <v>49</v>
      </c>
      <c r="B107" t="s">
        <v>10</v>
      </c>
      <c r="C107" s="2" t="s">
        <v>15</v>
      </c>
      <c r="D107" s="2" t="s">
        <v>16</v>
      </c>
      <c r="E107" s="2" t="s">
        <v>277</v>
      </c>
      <c r="F107" s="2" t="s">
        <v>37</v>
      </c>
      <c r="G107" s="4">
        <v>0.13888888888888901</v>
      </c>
      <c r="H107" s="5">
        <v>2.7777777777777776E-2</v>
      </c>
    </row>
    <row r="108" spans="1:8">
      <c r="A108" t="s">
        <v>49</v>
      </c>
      <c r="B108" t="s">
        <v>10</v>
      </c>
      <c r="C108" s="2" t="s">
        <v>15</v>
      </c>
      <c r="D108" s="2" t="s">
        <v>18</v>
      </c>
      <c r="E108" s="2" t="s">
        <v>324</v>
      </c>
      <c r="F108" s="2" t="s">
        <v>33</v>
      </c>
      <c r="G108" s="4">
        <v>6.9444444444444406E-2</v>
      </c>
      <c r="H108" s="5"/>
    </row>
    <row r="109" spans="1:8">
      <c r="A109" t="s">
        <v>49</v>
      </c>
      <c r="B109" t="s">
        <v>10</v>
      </c>
      <c r="C109" s="2" t="s">
        <v>15</v>
      </c>
      <c r="D109" s="2" t="s">
        <v>80</v>
      </c>
      <c r="E109" s="2" t="s">
        <v>54</v>
      </c>
      <c r="G109" s="4">
        <v>6.9444444444444406E-2</v>
      </c>
      <c r="H109" s="5"/>
    </row>
    <row r="110" spans="1:8">
      <c r="A110" t="s">
        <v>50</v>
      </c>
      <c r="B110" t="s">
        <v>10</v>
      </c>
      <c r="C110" s="2" t="s">
        <v>26</v>
      </c>
      <c r="D110" s="2" t="s">
        <v>18</v>
      </c>
      <c r="E110" s="2" t="s">
        <v>81</v>
      </c>
      <c r="F110" s="2" t="s">
        <v>28</v>
      </c>
      <c r="G110" s="4">
        <v>6.9444444444444406E-2</v>
      </c>
      <c r="H110" s="5">
        <v>4.1666666666666699E-2</v>
      </c>
    </row>
    <row r="111" spans="1:8">
      <c r="A111" t="s">
        <v>50</v>
      </c>
      <c r="B111" t="s">
        <v>10</v>
      </c>
      <c r="C111" s="2" t="s">
        <v>26</v>
      </c>
      <c r="D111" s="2" t="s">
        <v>18</v>
      </c>
      <c r="E111" s="2" t="s">
        <v>81</v>
      </c>
      <c r="F111" s="2" t="s">
        <v>30</v>
      </c>
      <c r="G111" s="4">
        <v>6.9444444444444406E-2</v>
      </c>
      <c r="H111" s="5"/>
    </row>
    <row r="112" spans="1:8">
      <c r="A112" t="s">
        <v>50</v>
      </c>
      <c r="B112" t="s">
        <v>10</v>
      </c>
      <c r="C112" s="2" t="s">
        <v>26</v>
      </c>
      <c r="D112" s="2" t="s">
        <v>18</v>
      </c>
      <c r="E112" s="2" t="s">
        <v>81</v>
      </c>
      <c r="F112" s="2" t="s">
        <v>33</v>
      </c>
      <c r="G112" s="4">
        <v>6.9444444444444406E-2</v>
      </c>
      <c r="H112" s="5">
        <v>4.1666666666666699E-2</v>
      </c>
    </row>
    <row r="113" spans="1:8">
      <c r="A113" t="s">
        <v>50</v>
      </c>
      <c r="B113" t="s">
        <v>10</v>
      </c>
      <c r="C113" s="2" t="s">
        <v>26</v>
      </c>
      <c r="D113" s="2" t="s">
        <v>18</v>
      </c>
      <c r="E113" s="2" t="s">
        <v>81</v>
      </c>
      <c r="F113" s="2" t="s">
        <v>40</v>
      </c>
      <c r="G113" s="4">
        <v>6.9444444444444406E-2</v>
      </c>
      <c r="H113" s="5"/>
    </row>
    <row r="114" spans="1:8">
      <c r="A114" t="s">
        <v>50</v>
      </c>
      <c r="B114" t="s">
        <v>10</v>
      </c>
      <c r="C114" s="2" t="s">
        <v>26</v>
      </c>
      <c r="D114" s="2" t="s">
        <v>18</v>
      </c>
      <c r="E114" s="2" t="s">
        <v>81</v>
      </c>
      <c r="F114" s="2" t="s">
        <v>20</v>
      </c>
      <c r="G114" s="4">
        <v>6.9444444444444406E-2</v>
      </c>
      <c r="H114" s="5">
        <v>4.1666666666666699E-2</v>
      </c>
    </row>
    <row r="115" spans="1:8">
      <c r="A115" t="s">
        <v>50</v>
      </c>
      <c r="B115" t="s">
        <v>10</v>
      </c>
      <c r="C115" s="2" t="s">
        <v>26</v>
      </c>
      <c r="D115" s="2" t="s">
        <v>18</v>
      </c>
      <c r="E115" s="2" t="s">
        <v>81</v>
      </c>
      <c r="F115" s="2" t="s">
        <v>22</v>
      </c>
      <c r="G115" s="4">
        <v>6.9444444444444406E-2</v>
      </c>
      <c r="H115" s="5"/>
    </row>
    <row r="116" spans="1:8">
      <c r="A116" t="s">
        <v>344</v>
      </c>
      <c r="B116" t="s">
        <v>10</v>
      </c>
      <c r="C116" s="2" t="s">
        <v>15</v>
      </c>
      <c r="D116" s="2" t="s">
        <v>18</v>
      </c>
      <c r="E116" s="2" t="s">
        <v>76</v>
      </c>
      <c r="F116" s="2" t="s">
        <v>33</v>
      </c>
      <c r="G116" s="4">
        <v>6.9444444444444406E-2</v>
      </c>
      <c r="H116" s="5">
        <v>4.1666666666666699E-2</v>
      </c>
    </row>
    <row r="117" spans="1:8">
      <c r="A117" t="s">
        <v>344</v>
      </c>
      <c r="B117" t="s">
        <v>10</v>
      </c>
      <c r="C117" s="2" t="s">
        <v>15</v>
      </c>
      <c r="D117" s="2" t="s">
        <v>18</v>
      </c>
      <c r="E117" s="2" t="s">
        <v>76</v>
      </c>
      <c r="F117" s="2" t="s">
        <v>40</v>
      </c>
      <c r="G117" s="4">
        <v>6.9444444444444406E-2</v>
      </c>
      <c r="H117" s="5"/>
    </row>
    <row r="118" spans="1:8">
      <c r="A118" t="s">
        <v>344</v>
      </c>
      <c r="B118" t="s">
        <v>10</v>
      </c>
      <c r="C118" s="2" t="s">
        <v>26</v>
      </c>
      <c r="D118" s="2" t="s">
        <v>18</v>
      </c>
      <c r="E118" s="2" t="s">
        <v>76</v>
      </c>
      <c r="F118" s="2" t="s">
        <v>20</v>
      </c>
      <c r="G118" s="4">
        <v>6.9444444444444406E-2</v>
      </c>
      <c r="H118" s="5">
        <v>4.1666666666666699E-2</v>
      </c>
    </row>
    <row r="119" spans="1:8">
      <c r="A119" t="s">
        <v>344</v>
      </c>
      <c r="B119" t="s">
        <v>10</v>
      </c>
      <c r="C119" s="2" t="s">
        <v>26</v>
      </c>
      <c r="D119" s="2" t="s">
        <v>18</v>
      </c>
      <c r="E119" s="2" t="s">
        <v>76</v>
      </c>
      <c r="F119" s="2" t="s">
        <v>22</v>
      </c>
      <c r="G119" s="4">
        <v>6.9444444444444406E-2</v>
      </c>
      <c r="H119" s="5"/>
    </row>
    <row r="120" spans="1:8">
      <c r="A120" t="s">
        <v>344</v>
      </c>
      <c r="B120" t="s">
        <v>10</v>
      </c>
      <c r="C120" s="2" t="s">
        <v>26</v>
      </c>
      <c r="D120" s="2" t="s">
        <v>18</v>
      </c>
      <c r="E120" s="2" t="s">
        <v>32</v>
      </c>
      <c r="F120" s="2" t="s">
        <v>65</v>
      </c>
      <c r="G120" s="55">
        <v>3.4722222222222224E-2</v>
      </c>
      <c r="H120" s="5"/>
    </row>
    <row r="121" spans="1:8">
      <c r="A121" t="s">
        <v>344</v>
      </c>
      <c r="B121" t="s">
        <v>10</v>
      </c>
      <c r="C121" s="2" t="s">
        <v>26</v>
      </c>
      <c r="D121" s="2" t="s">
        <v>18</v>
      </c>
      <c r="E121" s="2" t="s">
        <v>32</v>
      </c>
      <c r="F121" s="2" t="s">
        <v>65</v>
      </c>
      <c r="G121" s="55">
        <v>3.4722222222222224E-2</v>
      </c>
      <c r="H121" s="5"/>
    </row>
    <row r="122" spans="1:8">
      <c r="A122" t="s">
        <v>344</v>
      </c>
      <c r="B122" t="s">
        <v>10</v>
      </c>
      <c r="C122" s="2" t="s">
        <v>26</v>
      </c>
      <c r="D122" s="2" t="s">
        <v>18</v>
      </c>
      <c r="E122" s="2" t="s">
        <v>32</v>
      </c>
      <c r="F122" s="2" t="s">
        <v>65</v>
      </c>
      <c r="G122" s="55">
        <v>3.4722222222222224E-2</v>
      </c>
      <c r="H122" s="5"/>
    </row>
    <row r="123" spans="1:8">
      <c r="A123" t="s">
        <v>344</v>
      </c>
      <c r="B123" t="s">
        <v>10</v>
      </c>
      <c r="C123" s="2" t="s">
        <v>15</v>
      </c>
      <c r="D123" s="2" t="s">
        <v>18</v>
      </c>
      <c r="E123" s="2" t="s">
        <v>32</v>
      </c>
      <c r="F123" s="2" t="s">
        <v>65</v>
      </c>
      <c r="G123" s="55">
        <v>3.4722222222222224E-2</v>
      </c>
      <c r="H123" s="5"/>
    </row>
    <row r="124" spans="1:8">
      <c r="A124" t="s">
        <v>51</v>
      </c>
      <c r="B124" t="s">
        <v>10</v>
      </c>
      <c r="C124" s="2" t="s">
        <v>26</v>
      </c>
      <c r="D124" s="2" t="s">
        <v>18</v>
      </c>
      <c r="E124" s="2" t="s">
        <v>82</v>
      </c>
      <c r="F124" s="2" t="s">
        <v>20</v>
      </c>
      <c r="G124" s="4">
        <v>6.9444444444444406E-2</v>
      </c>
      <c r="H124" s="5">
        <v>2.0833333333333332E-2</v>
      </c>
    </row>
    <row r="125" spans="1:8">
      <c r="A125" t="s">
        <v>51</v>
      </c>
      <c r="B125" t="s">
        <v>10</v>
      </c>
      <c r="C125" s="2" t="s">
        <v>26</v>
      </c>
      <c r="D125" s="2" t="s">
        <v>18</v>
      </c>
      <c r="E125" s="2" t="s">
        <v>82</v>
      </c>
      <c r="F125" s="2" t="s">
        <v>22</v>
      </c>
      <c r="G125" s="4">
        <v>6.9444444444444406E-2</v>
      </c>
      <c r="H125" s="5"/>
    </row>
    <row r="126" spans="1:8">
      <c r="A126" t="s">
        <v>51</v>
      </c>
      <c r="B126" t="s">
        <v>10</v>
      </c>
      <c r="C126" s="2" t="s">
        <v>26</v>
      </c>
      <c r="D126" s="2" t="s">
        <v>18</v>
      </c>
      <c r="E126" s="2" t="s">
        <v>82</v>
      </c>
      <c r="F126" s="2" t="s">
        <v>33</v>
      </c>
      <c r="G126" s="4">
        <v>6.9444444444444406E-2</v>
      </c>
      <c r="H126" s="5">
        <v>4.1666666666666699E-2</v>
      </c>
    </row>
    <row r="127" spans="1:8">
      <c r="A127" t="s">
        <v>51</v>
      </c>
      <c r="B127" t="s">
        <v>10</v>
      </c>
      <c r="C127" s="2" t="s">
        <v>26</v>
      </c>
      <c r="D127" s="2" t="s">
        <v>18</v>
      </c>
      <c r="E127" s="2" t="s">
        <v>82</v>
      </c>
      <c r="F127" s="2" t="s">
        <v>40</v>
      </c>
      <c r="G127" s="4">
        <v>6.9444444444444406E-2</v>
      </c>
      <c r="H127" s="5">
        <v>4.1666666666666699E-2</v>
      </c>
    </row>
    <row r="128" spans="1:8">
      <c r="A128" t="s">
        <v>51</v>
      </c>
      <c r="B128" t="s">
        <v>10</v>
      </c>
      <c r="D128" s="2"/>
      <c r="E128" s="2" t="s">
        <v>82</v>
      </c>
      <c r="F128" s="2" t="s">
        <v>28</v>
      </c>
      <c r="G128" s="4">
        <v>6.9444444444444434E-2</v>
      </c>
      <c r="H128" s="5">
        <v>4.1666666666666664E-2</v>
      </c>
    </row>
    <row r="129" spans="1:8">
      <c r="A129" t="s">
        <v>51</v>
      </c>
      <c r="B129" t="s">
        <v>10</v>
      </c>
      <c r="D129" s="2"/>
      <c r="E129" s="2" t="s">
        <v>82</v>
      </c>
      <c r="F129" s="2" t="s">
        <v>28</v>
      </c>
      <c r="G129" s="4">
        <v>6.9444444444444434E-2</v>
      </c>
      <c r="H129" s="5"/>
    </row>
    <row r="130" spans="1:8">
      <c r="A130" t="s">
        <v>52</v>
      </c>
      <c r="B130" t="s">
        <v>10</v>
      </c>
      <c r="D130" s="2"/>
      <c r="E130" s="2" t="s">
        <v>327</v>
      </c>
      <c r="G130" s="4">
        <v>6.9444444444444434E-2</v>
      </c>
      <c r="H130" s="5"/>
    </row>
    <row r="131" spans="1:8">
      <c r="A131" t="s">
        <v>52</v>
      </c>
      <c r="B131" t="s">
        <v>10</v>
      </c>
      <c r="C131" s="2" t="s">
        <v>26</v>
      </c>
      <c r="D131" s="2" t="s">
        <v>18</v>
      </c>
      <c r="E131" s="2" t="s">
        <v>83</v>
      </c>
      <c r="F131" s="2" t="s">
        <v>20</v>
      </c>
      <c r="G131" s="4">
        <v>6.9444444444444406E-2</v>
      </c>
      <c r="H131" s="5">
        <v>1.3888888888888888E-2</v>
      </c>
    </row>
    <row r="132" spans="1:8">
      <c r="A132" t="s">
        <v>52</v>
      </c>
      <c r="B132" t="s">
        <v>10</v>
      </c>
      <c r="C132" s="2" t="s">
        <v>26</v>
      </c>
      <c r="D132" s="2" t="s">
        <v>18</v>
      </c>
      <c r="E132" s="2" t="s">
        <v>83</v>
      </c>
      <c r="F132" s="2" t="s">
        <v>22</v>
      </c>
      <c r="G132" s="4">
        <v>6.9444444444444406E-2</v>
      </c>
      <c r="H132" s="5"/>
    </row>
    <row r="133" spans="1:8">
      <c r="A133" t="s">
        <v>52</v>
      </c>
      <c r="B133" t="s">
        <v>10</v>
      </c>
      <c r="C133" s="2" t="s">
        <v>26</v>
      </c>
      <c r="D133" s="2" t="s">
        <v>18</v>
      </c>
      <c r="E133" s="2" t="s">
        <v>83</v>
      </c>
      <c r="F133" s="2" t="s">
        <v>28</v>
      </c>
      <c r="G133" s="4">
        <v>6.9444444444444434E-2</v>
      </c>
      <c r="H133" s="5">
        <v>4.1666666666666699E-2</v>
      </c>
    </row>
    <row r="134" spans="1:8">
      <c r="A134" t="s">
        <v>52</v>
      </c>
      <c r="B134" t="s">
        <v>10</v>
      </c>
      <c r="C134" s="2" t="s">
        <v>26</v>
      </c>
      <c r="D134" s="2" t="s">
        <v>18</v>
      </c>
      <c r="E134" s="2" t="s">
        <v>83</v>
      </c>
      <c r="F134" s="2" t="s">
        <v>30</v>
      </c>
      <c r="G134" s="4">
        <v>6.9444444444444434E-2</v>
      </c>
      <c r="H134" s="5"/>
    </row>
    <row r="135" spans="1:8">
      <c r="A135" t="s">
        <v>52</v>
      </c>
      <c r="B135" t="s">
        <v>10</v>
      </c>
      <c r="C135" s="2" t="s">
        <v>26</v>
      </c>
      <c r="D135" s="2" t="s">
        <v>18</v>
      </c>
      <c r="E135" s="2" t="s">
        <v>83</v>
      </c>
      <c r="F135" s="2" t="s">
        <v>33</v>
      </c>
      <c r="G135" s="4">
        <v>6.9444444444444406E-2</v>
      </c>
      <c r="H135" s="5">
        <v>4.1666666666666699E-2</v>
      </c>
    </row>
    <row r="136" spans="1:8">
      <c r="A136" t="s">
        <v>52</v>
      </c>
      <c r="B136" t="s">
        <v>10</v>
      </c>
      <c r="C136" s="2" t="s">
        <v>26</v>
      </c>
      <c r="D136" s="2" t="s">
        <v>18</v>
      </c>
      <c r="E136" s="2" t="s">
        <v>83</v>
      </c>
      <c r="F136" s="2" t="s">
        <v>40</v>
      </c>
      <c r="G136" s="4">
        <v>6.9444444444444406E-2</v>
      </c>
      <c r="H136" s="5"/>
    </row>
    <row r="137" spans="1:8">
      <c r="A137" t="s">
        <v>52</v>
      </c>
      <c r="B137" t="s">
        <v>10</v>
      </c>
      <c r="C137" s="2" t="s">
        <v>15</v>
      </c>
      <c r="D137" s="2" t="s">
        <v>18</v>
      </c>
      <c r="E137" s="2" t="s">
        <v>32</v>
      </c>
      <c r="F137" s="2" t="s">
        <v>65</v>
      </c>
      <c r="G137" s="55">
        <v>3.4722222222222224E-2</v>
      </c>
      <c r="H137" s="5"/>
    </row>
    <row r="138" spans="1:8">
      <c r="A138" t="s">
        <v>52</v>
      </c>
      <c r="B138" t="s">
        <v>10</v>
      </c>
      <c r="C138" s="2" t="s">
        <v>15</v>
      </c>
      <c r="D138" s="2" t="s">
        <v>18</v>
      </c>
      <c r="E138" s="2" t="s">
        <v>32</v>
      </c>
      <c r="F138" s="2" t="s">
        <v>65</v>
      </c>
      <c r="G138" s="55">
        <v>3.4722222222222224E-2</v>
      </c>
      <c r="H138" s="5"/>
    </row>
    <row r="139" spans="1:8">
      <c r="A139" t="s">
        <v>128</v>
      </c>
      <c r="B139" t="s">
        <v>10</v>
      </c>
      <c r="C139" s="2" t="s">
        <v>15</v>
      </c>
      <c r="D139" s="2" t="s">
        <v>18</v>
      </c>
      <c r="E139" s="2" t="s">
        <v>32</v>
      </c>
      <c r="F139" s="2" t="s">
        <v>65</v>
      </c>
      <c r="G139" s="55">
        <v>3.4722222222222224E-2</v>
      </c>
      <c r="H139" s="5"/>
    </row>
    <row r="140" spans="1:8">
      <c r="A140" t="s">
        <v>128</v>
      </c>
      <c r="B140" t="s">
        <v>10</v>
      </c>
      <c r="C140" s="2" t="s">
        <v>26</v>
      </c>
      <c r="D140" s="2" t="s">
        <v>18</v>
      </c>
      <c r="E140" s="2" t="s">
        <v>32</v>
      </c>
      <c r="F140" s="2" t="s">
        <v>65</v>
      </c>
      <c r="G140" s="55">
        <v>3.4722222222222224E-2</v>
      </c>
      <c r="H140" s="5"/>
    </row>
    <row r="141" spans="1:8">
      <c r="A141" t="s">
        <v>53</v>
      </c>
      <c r="B141" t="s">
        <v>10</v>
      </c>
      <c r="C141" s="2" t="s">
        <v>15</v>
      </c>
      <c r="D141" s="2" t="s">
        <v>18</v>
      </c>
      <c r="E141" s="2" t="s">
        <v>32</v>
      </c>
      <c r="F141" s="2" t="s">
        <v>65</v>
      </c>
      <c r="G141" s="55">
        <v>3.4722222222222224E-2</v>
      </c>
      <c r="H141" s="5"/>
    </row>
    <row r="142" spans="1:8">
      <c r="A142" t="s">
        <v>53</v>
      </c>
      <c r="B142" t="s">
        <v>10</v>
      </c>
      <c r="C142" s="2" t="s">
        <v>26</v>
      </c>
      <c r="D142" s="2" t="s">
        <v>18</v>
      </c>
      <c r="E142" s="2" t="s">
        <v>32</v>
      </c>
      <c r="F142" s="2" t="s">
        <v>65</v>
      </c>
      <c r="G142" s="55">
        <v>3.4722222222222224E-2</v>
      </c>
      <c r="H142" s="5"/>
    </row>
    <row r="143" spans="1:8">
      <c r="A143" t="s">
        <v>53</v>
      </c>
      <c r="B143" t="s">
        <v>10</v>
      </c>
      <c r="C143" s="2" t="s">
        <v>26</v>
      </c>
      <c r="D143" s="2" t="s">
        <v>18</v>
      </c>
      <c r="E143" s="2" t="s">
        <v>328</v>
      </c>
      <c r="F143" s="2" t="s">
        <v>30</v>
      </c>
      <c r="G143" s="4">
        <v>6.9444444444444434E-2</v>
      </c>
      <c r="H143" s="5"/>
    </row>
    <row r="144" spans="1:8">
      <c r="A144" t="s">
        <v>53</v>
      </c>
      <c r="B144" t="s">
        <v>10</v>
      </c>
      <c r="C144" s="2" t="s">
        <v>26</v>
      </c>
      <c r="D144" s="2" t="s">
        <v>18</v>
      </c>
      <c r="E144" s="2" t="s">
        <v>77</v>
      </c>
      <c r="F144" s="2" t="s">
        <v>20</v>
      </c>
      <c r="G144" s="4">
        <v>0.104166666666667</v>
      </c>
      <c r="H144" s="5">
        <v>4.1666666666666699E-2</v>
      </c>
    </row>
    <row r="145" spans="1:8">
      <c r="A145" t="s">
        <v>53</v>
      </c>
      <c r="B145" t="s">
        <v>10</v>
      </c>
      <c r="C145" s="2" t="s">
        <v>26</v>
      </c>
      <c r="D145" s="2" t="s">
        <v>18</v>
      </c>
      <c r="E145" s="2" t="s">
        <v>77</v>
      </c>
      <c r="F145" s="2" t="s">
        <v>22</v>
      </c>
      <c r="G145" s="4">
        <v>0.104166666666667</v>
      </c>
      <c r="H145" s="5"/>
    </row>
    <row r="146" spans="1:8">
      <c r="A146" t="s">
        <v>53</v>
      </c>
      <c r="B146" t="s">
        <v>10</v>
      </c>
      <c r="C146" s="2" t="s">
        <v>26</v>
      </c>
      <c r="D146" s="2" t="s">
        <v>18</v>
      </c>
      <c r="E146" s="2" t="s">
        <v>77</v>
      </c>
      <c r="F146" s="2" t="s">
        <v>28</v>
      </c>
      <c r="G146" s="4">
        <v>6.9444444444444434E-2</v>
      </c>
      <c r="H146" s="5">
        <v>4.1666666666666664E-2</v>
      </c>
    </row>
    <row r="147" spans="1:8">
      <c r="D147" s="2"/>
      <c r="E147" s="2"/>
      <c r="G147" s="4"/>
    </row>
    <row r="148" spans="1:8">
      <c r="A148" s="82" t="s">
        <v>84</v>
      </c>
      <c r="B148" s="82"/>
      <c r="C148" s="82"/>
      <c r="D148" s="82"/>
      <c r="E148" s="82"/>
      <c r="F148" s="82"/>
      <c r="G148" s="10">
        <f>SUM(G3:G147)</f>
        <v>10.243055555555566</v>
      </c>
      <c r="H148" s="11">
        <f>SUM(H3:H147)</f>
        <v>2.6736111111111112</v>
      </c>
    </row>
    <row r="152" spans="1:8">
      <c r="A152" s="83" t="s">
        <v>85</v>
      </c>
      <c r="B152" s="83"/>
      <c r="C152" s="83"/>
      <c r="D152" s="83"/>
      <c r="E152" s="83"/>
      <c r="F152" s="83"/>
      <c r="G152" s="83"/>
    </row>
    <row r="153" spans="1:8">
      <c r="A153" s="79" t="s">
        <v>86</v>
      </c>
      <c r="B153" s="79"/>
      <c r="C153" s="79"/>
      <c r="D153" s="79"/>
      <c r="E153" s="79"/>
      <c r="F153" s="79"/>
      <c r="G153" s="1" t="s">
        <v>8</v>
      </c>
    </row>
    <row r="154" spans="1:8">
      <c r="A154" s="80" t="s">
        <v>87</v>
      </c>
      <c r="B154" s="80"/>
      <c r="C154" s="80"/>
      <c r="D154" s="80"/>
      <c r="E154" s="80"/>
      <c r="F154" s="80"/>
      <c r="G154" s="12">
        <f>G148</f>
        <v>10.243055555555566</v>
      </c>
    </row>
    <row r="155" spans="1:8">
      <c r="A155" s="81" t="s">
        <v>84</v>
      </c>
      <c r="B155" s="81"/>
      <c r="C155" s="81"/>
      <c r="D155" s="81"/>
      <c r="E155" s="81"/>
      <c r="F155" s="81"/>
      <c r="G155" s="13">
        <f>G154</f>
        <v>10.243055555555566</v>
      </c>
    </row>
  </sheetData>
  <autoFilter ref="A2:H146" xr:uid="{00000000-0001-0000-0000-000000000000}">
    <sortState xmlns:xlrd2="http://schemas.microsoft.com/office/spreadsheetml/2017/richdata2" ref="A3:H146">
      <sortCondition ref="A3:A146"/>
    </sortState>
  </autoFilter>
  <mergeCells count="6">
    <mergeCell ref="A1:H1"/>
    <mergeCell ref="A153:F153"/>
    <mergeCell ref="A154:F154"/>
    <mergeCell ref="A155:F155"/>
    <mergeCell ref="A148:F148"/>
    <mergeCell ref="A152:G15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INDIRECT(Cadastro!$A$48)</xm:f>
          </x14:formula1>
          <x14:formula2>
            <xm:f>0</xm:f>
          </x14:formula2>
          <xm:sqref>A3:A147</xm:sqref>
        </x14:dataValidation>
        <x14:dataValidation type="list" allowBlank="1" showInputMessage="1" showErrorMessage="1" xr:uid="{00000000-0002-0000-0000-000001000000}">
          <x14:formula1>
            <xm:f>INDIRECT(Cadastro!$A$95)</xm:f>
          </x14:formula1>
          <x14:formula2>
            <xm:f>0</xm:f>
          </x14:formula2>
          <xm:sqref>C3:C147</xm:sqref>
        </x14:dataValidation>
        <x14:dataValidation type="list" allowBlank="1" showInputMessage="1" showErrorMessage="1" xr:uid="{00000000-0002-0000-0000-000003000000}">
          <x14:formula1>
            <xm:f>INDIRECT(Cadastro!$A$102)</xm:f>
          </x14:formula1>
          <x14:formula2>
            <xm:f>0</xm:f>
          </x14:formula2>
          <xm:sqref>D3:D147</xm:sqref>
        </x14:dataValidation>
        <x14:dataValidation type="list" allowBlank="1" showInputMessage="1" showErrorMessage="1" xr:uid="{00000000-0002-0000-0000-000004000000}">
          <x14:formula1>
            <xm:f>INDIRECT(Cadastro!$A$112)</xm:f>
          </x14:formula1>
          <x14:formula2>
            <xm:f>0</xm:f>
          </x14:formula2>
          <xm:sqref>F3:F147</xm:sqref>
        </x14:dataValidation>
        <x14:dataValidation type="list" allowBlank="1" showInputMessage="1" showErrorMessage="1" xr:uid="{00000000-0002-0000-0000-000002000000}">
          <x14:formula1>
            <xm:f>INDIRECT(Cadastro!$A$131)</xm:f>
          </x14:formula1>
          <x14:formula2>
            <xm:f>0</xm:f>
          </x14:formula2>
          <xm:sqref>B3:B147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45"/>
  <sheetViews>
    <sheetView topLeftCell="A81" zoomScale="130" zoomScaleNormal="130" workbookViewId="0">
      <selection activeCell="A90" sqref="A90"/>
    </sheetView>
  </sheetViews>
  <sheetFormatPr defaultRowHeight="13.8"/>
  <cols>
    <col min="1" max="1" width="103.5" customWidth="1"/>
    <col min="2" max="3" width="8.59765625" customWidth="1"/>
    <col min="4" max="4" width="9.5" customWidth="1"/>
    <col min="5" max="1025" width="8.59765625" customWidth="1"/>
  </cols>
  <sheetData>
    <row r="1" spans="1:1">
      <c r="A1" s="45" t="s">
        <v>89</v>
      </c>
    </row>
    <row r="2" spans="1:1">
      <c r="A2" s="46"/>
    </row>
    <row r="3" spans="1:1">
      <c r="A3" s="47" t="s">
        <v>96</v>
      </c>
    </row>
    <row r="4" spans="1:1">
      <c r="A4" s="47" t="s">
        <v>97</v>
      </c>
    </row>
    <row r="5" spans="1:1" ht="14.25" customHeight="1">
      <c r="A5" s="47" t="s">
        <v>99</v>
      </c>
    </row>
    <row r="6" spans="1:1">
      <c r="A6" s="47" t="s">
        <v>109</v>
      </c>
    </row>
    <row r="7" spans="1:1" ht="14.25" customHeight="1">
      <c r="A7" s="46" t="s">
        <v>233</v>
      </c>
    </row>
    <row r="8" spans="1:1">
      <c r="A8" s="47" t="s">
        <v>234</v>
      </c>
    </row>
    <row r="9" spans="1:1" ht="14.25" customHeight="1">
      <c r="A9" s="46" t="s">
        <v>235</v>
      </c>
    </row>
    <row r="10" spans="1:1">
      <c r="A10" s="47" t="s">
        <v>114</v>
      </c>
    </row>
    <row r="11" spans="1:1">
      <c r="A11" s="47" t="s">
        <v>236</v>
      </c>
    </row>
    <row r="12" spans="1:1" ht="14.25" customHeight="1">
      <c r="A12" s="46" t="s">
        <v>100</v>
      </c>
    </row>
    <row r="13" spans="1:1" ht="14.25" customHeight="1">
      <c r="A13" s="46" t="s">
        <v>106</v>
      </c>
    </row>
    <row r="14" spans="1:1" ht="14.25" customHeight="1">
      <c r="A14" s="46" t="s">
        <v>102</v>
      </c>
    </row>
    <row r="15" spans="1:1" ht="14.25" customHeight="1">
      <c r="A15" s="46" t="s">
        <v>98</v>
      </c>
    </row>
    <row r="16" spans="1:1" ht="14.25" customHeight="1">
      <c r="A16" s="48" t="s">
        <v>237</v>
      </c>
    </row>
    <row r="17" spans="1:1" ht="14.25" customHeight="1">
      <c r="A17" s="49"/>
    </row>
    <row r="18" spans="1:1">
      <c r="A18" s="50" t="s">
        <v>238</v>
      </c>
    </row>
    <row r="19" spans="1:1">
      <c r="A19" s="46"/>
    </row>
    <row r="20" spans="1:1">
      <c r="A20" s="47" t="s">
        <v>126</v>
      </c>
    </row>
    <row r="21" spans="1:1">
      <c r="A21" s="47" t="s">
        <v>239</v>
      </c>
    </row>
    <row r="22" spans="1:1">
      <c r="A22" s="47" t="s">
        <v>240</v>
      </c>
    </row>
    <row r="23" spans="1:1">
      <c r="A23" s="47" t="s">
        <v>241</v>
      </c>
    </row>
    <row r="24" spans="1:1">
      <c r="A24" s="46" t="s">
        <v>242</v>
      </c>
    </row>
    <row r="25" spans="1:1">
      <c r="A25" s="46" t="s">
        <v>243</v>
      </c>
    </row>
    <row r="26" spans="1:1">
      <c r="A26" s="46" t="s">
        <v>125</v>
      </c>
    </row>
    <row r="27" spans="1:1">
      <c r="A27" s="48" t="s">
        <v>244</v>
      </c>
    </row>
    <row r="29" spans="1:1">
      <c r="A29" s="50" t="s">
        <v>245</v>
      </c>
    </row>
    <row r="30" spans="1:1">
      <c r="A30" s="46"/>
    </row>
    <row r="31" spans="1:1">
      <c r="A31" s="47" t="s">
        <v>246</v>
      </c>
    </row>
    <row r="32" spans="1:1">
      <c r="A32" s="47" t="s">
        <v>247</v>
      </c>
    </row>
    <row r="33" spans="1:1">
      <c r="A33" s="47" t="s">
        <v>248</v>
      </c>
    </row>
    <row r="34" spans="1:1">
      <c r="A34" s="47" t="s">
        <v>249</v>
      </c>
    </row>
    <row r="35" spans="1:1">
      <c r="A35" s="46" t="s">
        <v>250</v>
      </c>
    </row>
    <row r="36" spans="1:1">
      <c r="A36" s="46" t="s">
        <v>251</v>
      </c>
    </row>
    <row r="37" spans="1:1">
      <c r="A37" s="48" t="s">
        <v>252</v>
      </c>
    </row>
    <row r="39" spans="1:1">
      <c r="A39" s="50" t="s">
        <v>253</v>
      </c>
    </row>
    <row r="40" spans="1:1">
      <c r="A40" s="46"/>
    </row>
    <row r="41" spans="1:1">
      <c r="A41" s="47" t="s">
        <v>254</v>
      </c>
    </row>
    <row r="42" spans="1:1">
      <c r="A42" s="46" t="s">
        <v>255</v>
      </c>
    </row>
    <row r="43" spans="1:1">
      <c r="A43" s="46" t="s">
        <v>256</v>
      </c>
    </row>
    <row r="44" spans="1:1">
      <c r="A44" s="46" t="s">
        <v>257</v>
      </c>
    </row>
    <row r="45" spans="1:1">
      <c r="A45" s="46" t="s">
        <v>258</v>
      </c>
    </row>
    <row r="46" spans="1:1">
      <c r="A46" s="48" t="s">
        <v>259</v>
      </c>
    </row>
    <row r="48" spans="1:1">
      <c r="A48" s="51" t="s">
        <v>2</v>
      </c>
    </row>
    <row r="49" spans="1:1">
      <c r="A49" s="49"/>
    </row>
    <row r="50" spans="1:1">
      <c r="A50" s="49" t="s">
        <v>14</v>
      </c>
    </row>
    <row r="51" spans="1:1">
      <c r="A51" s="49" t="s">
        <v>260</v>
      </c>
    </row>
    <row r="52" spans="1:1">
      <c r="A52" s="49" t="s">
        <v>21</v>
      </c>
    </row>
    <row r="53" spans="1:1">
      <c r="A53" s="49" t="s">
        <v>23</v>
      </c>
    </row>
    <row r="54" spans="1:1">
      <c r="A54" s="49" t="s">
        <v>103</v>
      </c>
    </row>
    <row r="55" spans="1:1">
      <c r="A55" s="49" t="s">
        <v>25</v>
      </c>
    </row>
    <row r="56" spans="1:1">
      <c r="A56" s="49" t="s">
        <v>29</v>
      </c>
    </row>
    <row r="57" spans="1:1">
      <c r="A57" s="49" t="s">
        <v>31</v>
      </c>
    </row>
    <row r="58" spans="1:1">
      <c r="A58" s="49" t="s">
        <v>34</v>
      </c>
    </row>
    <row r="59" spans="1:1">
      <c r="A59" s="49" t="s">
        <v>35</v>
      </c>
    </row>
    <row r="60" spans="1:1">
      <c r="A60" s="49" t="s">
        <v>36</v>
      </c>
    </row>
    <row r="61" spans="1:1">
      <c r="A61" s="49" t="s">
        <v>116</v>
      </c>
    </row>
    <row r="62" spans="1:1">
      <c r="A62" s="49" t="s">
        <v>317</v>
      </c>
    </row>
    <row r="63" spans="1:1">
      <c r="A63" s="49" t="s">
        <v>271</v>
      </c>
    </row>
    <row r="64" spans="1:1">
      <c r="A64" s="49" t="s">
        <v>193</v>
      </c>
    </row>
    <row r="65" spans="1:1">
      <c r="A65" s="49" t="s">
        <v>196</v>
      </c>
    </row>
    <row r="66" spans="1:1">
      <c r="A66" s="49" t="s">
        <v>261</v>
      </c>
    </row>
    <row r="67" spans="1:1">
      <c r="A67" s="49" t="s">
        <v>232</v>
      </c>
    </row>
    <row r="68" spans="1:1">
      <c r="A68" s="49" t="s">
        <v>202</v>
      </c>
    </row>
    <row r="69" spans="1:1">
      <c r="A69" s="49" t="s">
        <v>119</v>
      </c>
    </row>
    <row r="70" spans="1:1">
      <c r="A70" s="49" t="s">
        <v>39</v>
      </c>
    </row>
    <row r="71" spans="1:1">
      <c r="A71" s="49" t="s">
        <v>272</v>
      </c>
    </row>
    <row r="72" spans="1:1">
      <c r="A72" s="49" t="s">
        <v>41</v>
      </c>
    </row>
    <row r="73" spans="1:1">
      <c r="A73" s="49" t="s">
        <v>329</v>
      </c>
    </row>
    <row r="74" spans="1:1">
      <c r="A74" s="49" t="s">
        <v>42</v>
      </c>
    </row>
    <row r="75" spans="1:1">
      <c r="A75" s="49" t="s">
        <v>44</v>
      </c>
    </row>
    <row r="76" spans="1:1">
      <c r="A76" s="49" t="s">
        <v>205</v>
      </c>
    </row>
    <row r="77" spans="1:1">
      <c r="A77" s="49" t="s">
        <v>206</v>
      </c>
    </row>
    <row r="78" spans="1:1">
      <c r="A78" s="49" t="s">
        <v>207</v>
      </c>
    </row>
    <row r="79" spans="1:1">
      <c r="A79" s="49" t="s">
        <v>45</v>
      </c>
    </row>
    <row r="80" spans="1:1">
      <c r="A80" s="49" t="s">
        <v>211</v>
      </c>
    </row>
    <row r="81" spans="1:1">
      <c r="A81" s="49" t="s">
        <v>122</v>
      </c>
    </row>
    <row r="82" spans="1:1">
      <c r="A82" s="49" t="s">
        <v>47</v>
      </c>
    </row>
    <row r="83" spans="1:1">
      <c r="A83" s="49" t="s">
        <v>48</v>
      </c>
    </row>
    <row r="84" spans="1:1">
      <c r="A84" s="49" t="s">
        <v>344</v>
      </c>
    </row>
    <row r="85" spans="1:1">
      <c r="A85" s="49" t="s">
        <v>49</v>
      </c>
    </row>
    <row r="86" spans="1:1">
      <c r="A86" s="49" t="s">
        <v>50</v>
      </c>
    </row>
    <row r="87" spans="1:1">
      <c r="A87" s="49" t="s">
        <v>51</v>
      </c>
    </row>
    <row r="88" spans="1:1">
      <c r="A88" s="49" t="s">
        <v>52</v>
      </c>
    </row>
    <row r="89" spans="1:1">
      <c r="A89" s="49" t="s">
        <v>310</v>
      </c>
    </row>
    <row r="90" spans="1:1">
      <c r="A90" s="49" t="s">
        <v>53</v>
      </c>
    </row>
    <row r="91" spans="1:1">
      <c r="A91" s="49" t="s">
        <v>128</v>
      </c>
    </row>
    <row r="92" spans="1:1">
      <c r="A92" s="49" t="s">
        <v>210</v>
      </c>
    </row>
    <row r="93" spans="1:1">
      <c r="A93" s="49" t="s">
        <v>185</v>
      </c>
    </row>
    <row r="95" spans="1:1">
      <c r="A95" t="s">
        <v>262</v>
      </c>
    </row>
    <row r="97" spans="1:1">
      <c r="A97" t="s">
        <v>105</v>
      </c>
    </row>
    <row r="98" spans="1:1">
      <c r="A98" t="s">
        <v>118</v>
      </c>
    </row>
    <row r="99" spans="1:1">
      <c r="A99" t="s">
        <v>15</v>
      </c>
    </row>
    <row r="100" spans="1:1">
      <c r="A100" t="s">
        <v>26</v>
      </c>
    </row>
    <row r="102" spans="1:1">
      <c r="A102" t="s">
        <v>5</v>
      </c>
    </row>
    <row r="104" spans="1:1">
      <c r="A104" t="s">
        <v>18</v>
      </c>
    </row>
    <row r="105" spans="1:1">
      <c r="A105" t="s">
        <v>16</v>
      </c>
    </row>
    <row r="106" spans="1:1">
      <c r="A106" t="s">
        <v>60</v>
      </c>
    </row>
    <row r="107" spans="1:1">
      <c r="A107" t="s">
        <v>80</v>
      </c>
    </row>
    <row r="108" spans="1:1">
      <c r="A108" t="s">
        <v>61</v>
      </c>
    </row>
    <row r="112" spans="1:1">
      <c r="A112" s="52" t="s">
        <v>263</v>
      </c>
    </row>
    <row r="113" spans="1:1">
      <c r="A113" s="53"/>
    </row>
    <row r="114" spans="1:1">
      <c r="A114" s="54" t="s">
        <v>28</v>
      </c>
    </row>
    <row r="115" spans="1:1">
      <c r="A115" s="54" t="s">
        <v>30</v>
      </c>
    </row>
    <row r="116" spans="1:1">
      <c r="A116" s="54" t="s">
        <v>33</v>
      </c>
    </row>
    <row r="117" spans="1:1">
      <c r="A117" s="54" t="s">
        <v>40</v>
      </c>
    </row>
    <row r="118" spans="1:1">
      <c r="A118" s="54" t="s">
        <v>20</v>
      </c>
    </row>
    <row r="119" spans="1:1">
      <c r="A119" s="54" t="s">
        <v>22</v>
      </c>
    </row>
    <row r="120" spans="1:1">
      <c r="A120" s="53" t="s">
        <v>37</v>
      </c>
    </row>
    <row r="121" spans="1:1">
      <c r="A121" s="53" t="s">
        <v>17</v>
      </c>
    </row>
    <row r="122" spans="1:1">
      <c r="A122" s="53" t="s">
        <v>66</v>
      </c>
    </row>
    <row r="123" spans="1:1">
      <c r="A123" s="53" t="s">
        <v>24</v>
      </c>
    </row>
    <row r="124" spans="1:1">
      <c r="A124" s="53" t="s">
        <v>67</v>
      </c>
    </row>
    <row r="125" spans="1:1">
      <c r="A125" s="53" t="s">
        <v>68</v>
      </c>
    </row>
    <row r="126" spans="1:1">
      <c r="A126" s="53" t="s">
        <v>70</v>
      </c>
    </row>
    <row r="127" spans="1:1">
      <c r="A127" s="53" t="s">
        <v>71</v>
      </c>
    </row>
    <row r="128" spans="1:1">
      <c r="A128" s="53" t="s">
        <v>72</v>
      </c>
    </row>
    <row r="129" spans="1:1">
      <c r="A129" s="53" t="s">
        <v>65</v>
      </c>
    </row>
    <row r="131" spans="1:1">
      <c r="A131" t="s">
        <v>3</v>
      </c>
    </row>
    <row r="133" spans="1:1">
      <c r="A133" t="s">
        <v>117</v>
      </c>
    </row>
    <row r="134" spans="1:1">
      <c r="A134" t="s">
        <v>10</v>
      </c>
    </row>
    <row r="135" spans="1:1">
      <c r="A135" t="s">
        <v>104</v>
      </c>
    </row>
    <row r="137" spans="1:1">
      <c r="A137" t="s">
        <v>264</v>
      </c>
    </row>
    <row r="139" spans="1:1">
      <c r="A139" t="s">
        <v>146</v>
      </c>
    </row>
    <row r="140" spans="1:1">
      <c r="A140" t="s">
        <v>148</v>
      </c>
    </row>
    <row r="141" spans="1:1">
      <c r="A141" t="s">
        <v>153</v>
      </c>
    </row>
    <row r="142" spans="1:1">
      <c r="A142" t="s">
        <v>173</v>
      </c>
    </row>
    <row r="143" spans="1:1">
      <c r="A143" t="s">
        <v>164</v>
      </c>
    </row>
    <row r="144" spans="1:1">
      <c r="A144" t="s">
        <v>265</v>
      </c>
    </row>
    <row r="145" spans="1:1">
      <c r="A145" t="s">
        <v>208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zoomScaleNormal="100" workbookViewId="0">
      <selection activeCell="E19" sqref="E19"/>
    </sheetView>
  </sheetViews>
  <sheetFormatPr defaultRowHeight="13.8"/>
  <cols>
    <col min="1" max="2" width="12.3984375" customWidth="1"/>
    <col min="3" max="3" width="14.5" customWidth="1"/>
    <col min="4" max="4" width="8.59765625" customWidth="1"/>
    <col min="5" max="5" width="30.19921875" customWidth="1"/>
    <col min="6" max="6" width="12.09765625" customWidth="1"/>
    <col min="7" max="1023" width="8.59765625" customWidth="1"/>
  </cols>
  <sheetData>
    <row r="1" spans="1:6">
      <c r="A1" s="84" t="s">
        <v>88</v>
      </c>
      <c r="B1" s="84"/>
      <c r="C1" s="84"/>
      <c r="D1" s="84"/>
      <c r="E1" s="84"/>
      <c r="F1" s="84"/>
    </row>
    <row r="2" spans="1:6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8</v>
      </c>
    </row>
    <row r="3" spans="1:6">
      <c r="E3" s="2"/>
      <c r="F3" s="5"/>
    </row>
    <row r="4" spans="1:6">
      <c r="E4" s="2"/>
      <c r="F4" s="5"/>
    </row>
    <row r="5" spans="1:6">
      <c r="E5" s="2"/>
    </row>
    <row r="6" spans="1:6">
      <c r="E6" s="2"/>
    </row>
    <row r="7" spans="1:6">
      <c r="E7" s="2"/>
    </row>
    <row r="8" spans="1:6">
      <c r="E8" s="2"/>
    </row>
    <row r="9" spans="1:6">
      <c r="C9" s="14"/>
      <c r="D9" s="14"/>
      <c r="E9" s="14" t="s">
        <v>84</v>
      </c>
      <c r="F9" s="15">
        <f>SUM(F1:F5)</f>
        <v>0</v>
      </c>
    </row>
  </sheetData>
  <mergeCells count="1">
    <mergeCell ref="A1:F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INDIRECT(Cadastro!$A$48)</xm:f>
          </x14:formula1>
          <x14:formula2>
            <xm:f>0</xm:f>
          </x14:formula2>
          <xm:sqref>A3:A8</xm:sqref>
        </x14:dataValidation>
        <x14:dataValidation type="list" allowBlank="1" showInputMessage="1" showErrorMessage="1" xr:uid="{00000000-0002-0000-0100-000001000000}">
          <x14:formula1>
            <xm:f>INDIRECT(Cadastro!$A$95)</xm:f>
          </x14:formula1>
          <x14:formula2>
            <xm:f>0</xm:f>
          </x14:formula2>
          <xm:sqref>C3:C8</xm:sqref>
        </x14:dataValidation>
        <x14:dataValidation type="list" allowBlank="1" showInputMessage="1" showErrorMessage="1" xr:uid="{00000000-0002-0000-0100-000002000000}">
          <x14:formula1>
            <xm:f>INDIRECT(Cadastro!$A$102)</xm:f>
          </x14:formula1>
          <x14:formula2>
            <xm:f>0</xm:f>
          </x14:formula2>
          <xm:sqref>D3</xm:sqref>
        </x14:dataValidation>
        <x14:dataValidation type="list" allowBlank="1" showInputMessage="1" showErrorMessage="1" xr:uid="{00000000-0002-0000-0100-000003000000}">
          <x14:formula1>
            <xm:f>INDIRECT(Cadastro!$A$131)</xm:f>
          </x14:formula1>
          <x14:formula2>
            <xm:f>0</xm:f>
          </x14:formula2>
          <xm:sqref>B3:B8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3"/>
  <sheetViews>
    <sheetView tabSelected="1" zoomScale="115" zoomScaleNormal="115" workbookViewId="0">
      <selection activeCell="R12" sqref="R12"/>
    </sheetView>
  </sheetViews>
  <sheetFormatPr defaultRowHeight="13.8"/>
  <cols>
    <col min="1" max="1" width="14.69921875" customWidth="1"/>
    <col min="2" max="2" width="8.5" customWidth="1"/>
    <col min="3" max="3" width="10.19921875" customWidth="1"/>
    <col min="4" max="4" width="30.09765625" customWidth="1"/>
    <col min="5" max="5" width="33" style="2" customWidth="1"/>
    <col min="6" max="6" width="5.19921875" customWidth="1"/>
    <col min="7" max="7" width="19.19921875" bestFit="1" customWidth="1"/>
    <col min="8" max="8" width="12.69921875" bestFit="1" customWidth="1"/>
    <col min="9" max="9" width="5.69921875" customWidth="1"/>
    <col min="10" max="10" width="7.59765625" bestFit="1" customWidth="1"/>
    <col min="11" max="11" width="11.09765625" customWidth="1"/>
    <col min="12" max="1022" width="8.69921875" customWidth="1"/>
  </cols>
  <sheetData>
    <row r="1" spans="1:11" ht="13.2" customHeight="1">
      <c r="A1" s="85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3.2" customHeight="1">
      <c r="A2" s="16" t="s">
        <v>2</v>
      </c>
      <c r="B2" s="16" t="s">
        <v>3</v>
      </c>
      <c r="C2" s="16" t="s">
        <v>4</v>
      </c>
      <c r="D2" s="17" t="s">
        <v>86</v>
      </c>
      <c r="E2" s="16" t="s">
        <v>90</v>
      </c>
      <c r="F2" s="18" t="s">
        <v>91</v>
      </c>
      <c r="G2" s="18" t="s">
        <v>92</v>
      </c>
      <c r="H2" s="18" t="s">
        <v>93</v>
      </c>
      <c r="I2" s="18" t="s">
        <v>94</v>
      </c>
      <c r="J2" s="19" t="s">
        <v>95</v>
      </c>
      <c r="K2" s="16" t="s">
        <v>8</v>
      </c>
    </row>
    <row r="3" spans="1:11" ht="13.2" customHeight="1">
      <c r="A3" t="s">
        <v>14</v>
      </c>
      <c r="B3" t="s">
        <v>10</v>
      </c>
      <c r="C3" s="2" t="s">
        <v>15</v>
      </c>
      <c r="D3" t="s">
        <v>96</v>
      </c>
      <c r="E3" s="2" t="s">
        <v>274</v>
      </c>
      <c r="K3" s="6">
        <f>SUMIF('1.1 Aulas'!A$3:A$146,Tabela4[[#This Row],[Servidor]],'1.1 Aulas'!H$3:H$146)</f>
        <v>8.3333333333333398E-2</v>
      </c>
    </row>
    <row r="4" spans="1:11" ht="13.2" customHeight="1">
      <c r="A4" t="s">
        <v>14</v>
      </c>
      <c r="B4" t="s">
        <v>10</v>
      </c>
      <c r="C4" s="2" t="s">
        <v>15</v>
      </c>
      <c r="D4" t="s">
        <v>97</v>
      </c>
      <c r="E4" s="2" t="s">
        <v>273</v>
      </c>
      <c r="K4" s="6">
        <v>4.1666666666666699E-2</v>
      </c>
    </row>
    <row r="5" spans="1:11" ht="13.2" customHeight="1">
      <c r="A5" t="s">
        <v>21</v>
      </c>
      <c r="B5" t="s">
        <v>10</v>
      </c>
      <c r="C5" s="2" t="s">
        <v>26</v>
      </c>
      <c r="D5" t="s">
        <v>96</v>
      </c>
      <c r="E5" s="2" t="s">
        <v>274</v>
      </c>
      <c r="K5" s="6">
        <f>SUMIF('1.1 Aulas'!A$3:A$146,Tabela4[[#This Row],[Servidor]],'1.1 Aulas'!H$3:H$146)</f>
        <v>6.9444444444444448E-2</v>
      </c>
    </row>
    <row r="6" spans="1:11" ht="13.2" customHeight="1">
      <c r="A6" t="s">
        <v>21</v>
      </c>
      <c r="B6" t="s">
        <v>10</v>
      </c>
      <c r="C6" s="2" t="s">
        <v>26</v>
      </c>
      <c r="D6" t="s">
        <v>100</v>
      </c>
      <c r="E6" s="2" t="s">
        <v>101</v>
      </c>
      <c r="K6" s="6">
        <v>8.3333333333333301E-2</v>
      </c>
    </row>
    <row r="7" spans="1:11" ht="13.2" customHeight="1">
      <c r="A7" t="s">
        <v>21</v>
      </c>
      <c r="B7" t="s">
        <v>10</v>
      </c>
      <c r="C7" s="2" t="s">
        <v>26</v>
      </c>
      <c r="D7" t="s">
        <v>100</v>
      </c>
      <c r="E7" s="2" t="s">
        <v>121</v>
      </c>
      <c r="K7" s="6">
        <v>8.3333333333333329E-2</v>
      </c>
    </row>
    <row r="8" spans="1:11" ht="13.2" customHeight="1">
      <c r="A8" t="s">
        <v>21</v>
      </c>
      <c r="B8" t="s">
        <v>10</v>
      </c>
      <c r="C8" s="2" t="s">
        <v>26</v>
      </c>
      <c r="D8" t="s">
        <v>97</v>
      </c>
      <c r="E8" s="2" t="s">
        <v>273</v>
      </c>
      <c r="K8" s="6">
        <v>4.1666666666666664E-2</v>
      </c>
    </row>
    <row r="9" spans="1:11" ht="13.2" customHeight="1">
      <c r="A9" t="s">
        <v>21</v>
      </c>
      <c r="B9" t="s">
        <v>10</v>
      </c>
      <c r="C9" s="2" t="s">
        <v>26</v>
      </c>
      <c r="D9" t="s">
        <v>100</v>
      </c>
      <c r="E9" s="2" t="s">
        <v>333</v>
      </c>
      <c r="K9" s="6">
        <v>4.1666666666666664E-2</v>
      </c>
    </row>
    <row r="10" spans="1:11" ht="13.2" customHeight="1">
      <c r="A10" t="s">
        <v>23</v>
      </c>
      <c r="B10" t="s">
        <v>10</v>
      </c>
      <c r="C10" s="2" t="s">
        <v>26</v>
      </c>
      <c r="D10" t="s">
        <v>96</v>
      </c>
      <c r="E10" s="2" t="s">
        <v>274</v>
      </c>
      <c r="K10" s="6">
        <f>SUMIF('1.1 Aulas'!A$3:A$146,Tabela4[[#This Row],[Servidor]],'1.1 Aulas'!H$3:H$146)</f>
        <v>0.12500000000000006</v>
      </c>
    </row>
    <row r="11" spans="1:11" ht="13.2" customHeight="1">
      <c r="A11" t="s">
        <v>23</v>
      </c>
      <c r="B11" t="s">
        <v>10</v>
      </c>
      <c r="C11" s="2" t="s">
        <v>26</v>
      </c>
      <c r="D11" t="s">
        <v>97</v>
      </c>
      <c r="E11" s="2" t="s">
        <v>273</v>
      </c>
      <c r="K11" s="6">
        <v>6.25E-2</v>
      </c>
    </row>
    <row r="12" spans="1:11" ht="13.2" customHeight="1">
      <c r="A12" t="s">
        <v>103</v>
      </c>
      <c r="B12" t="s">
        <v>104</v>
      </c>
      <c r="C12" s="2" t="s">
        <v>105</v>
      </c>
      <c r="D12" t="s">
        <v>102</v>
      </c>
      <c r="E12" s="2" t="s">
        <v>107</v>
      </c>
      <c r="G12" s="58" t="s">
        <v>289</v>
      </c>
      <c r="H12" s="59">
        <v>45381</v>
      </c>
      <c r="I12" s="25"/>
      <c r="K12" s="6">
        <v>4.1666666666666664E-2</v>
      </c>
    </row>
    <row r="13" spans="1:11" ht="13.2" customHeight="1">
      <c r="A13" t="s">
        <v>103</v>
      </c>
      <c r="B13" t="s">
        <v>104</v>
      </c>
      <c r="C13" s="2" t="s">
        <v>105</v>
      </c>
      <c r="D13" t="s">
        <v>102</v>
      </c>
      <c r="E13" s="2" t="s">
        <v>107</v>
      </c>
      <c r="G13" s="58" t="s">
        <v>290</v>
      </c>
      <c r="H13" s="59">
        <v>45381</v>
      </c>
      <c r="I13" s="25"/>
      <c r="K13" s="6">
        <v>4.1666666666666664E-2</v>
      </c>
    </row>
    <row r="14" spans="1:11" ht="13.2" customHeight="1">
      <c r="A14" t="s">
        <v>25</v>
      </c>
      <c r="B14" t="s">
        <v>10</v>
      </c>
      <c r="C14" s="2" t="s">
        <v>15</v>
      </c>
      <c r="D14" t="s">
        <v>96</v>
      </c>
      <c r="E14" s="2" t="s">
        <v>274</v>
      </c>
      <c r="K14" s="6">
        <f>SUMIF('1.1 Aulas'!A$3:A$146,Tabela4[[#This Row],[Servidor]],'1.1 Aulas'!H$3:H$146)</f>
        <v>8.3333333333333398E-2</v>
      </c>
    </row>
    <row r="15" spans="1:11" ht="13.2" customHeight="1">
      <c r="A15" t="s">
        <v>25</v>
      </c>
      <c r="B15" t="s">
        <v>10</v>
      </c>
      <c r="C15" s="2" t="s">
        <v>15</v>
      </c>
      <c r="D15" t="s">
        <v>106</v>
      </c>
      <c r="E15" s="20" t="s">
        <v>108</v>
      </c>
      <c r="G15" s="60" t="s">
        <v>296</v>
      </c>
      <c r="H15" s="61" t="s">
        <v>112</v>
      </c>
      <c r="I15" s="25"/>
      <c r="K15" s="6">
        <v>4.1666666666666699E-2</v>
      </c>
    </row>
    <row r="16" spans="1:11" ht="13.2" customHeight="1">
      <c r="A16" t="s">
        <v>25</v>
      </c>
      <c r="B16" t="s">
        <v>10</v>
      </c>
      <c r="C16" s="2" t="s">
        <v>15</v>
      </c>
      <c r="D16" t="s">
        <v>97</v>
      </c>
      <c r="E16" s="2" t="s">
        <v>273</v>
      </c>
      <c r="K16" s="6">
        <v>4.1666666666666602E-2</v>
      </c>
    </row>
    <row r="17" spans="1:11" ht="13.2" customHeight="1">
      <c r="A17" t="s">
        <v>25</v>
      </c>
      <c r="B17" t="s">
        <v>10</v>
      </c>
      <c r="C17" s="2" t="s">
        <v>15</v>
      </c>
      <c r="D17" t="s">
        <v>109</v>
      </c>
      <c r="K17" s="6">
        <v>4.1666666666665901E-2</v>
      </c>
    </row>
    <row r="18" spans="1:11" ht="13.2" customHeight="1">
      <c r="A18" t="s">
        <v>25</v>
      </c>
      <c r="B18" t="s">
        <v>10</v>
      </c>
      <c r="C18" s="2"/>
      <c r="D18" t="s">
        <v>100</v>
      </c>
      <c r="E18" s="2" t="s">
        <v>336</v>
      </c>
      <c r="K18" s="6">
        <v>4.1666666666666664E-2</v>
      </c>
    </row>
    <row r="19" spans="1:11" ht="13.2" customHeight="1">
      <c r="A19" t="s">
        <v>29</v>
      </c>
      <c r="B19" t="s">
        <v>10</v>
      </c>
      <c r="C19" s="2" t="s">
        <v>26</v>
      </c>
      <c r="D19" t="s">
        <v>96</v>
      </c>
      <c r="E19" s="2" t="s">
        <v>274</v>
      </c>
      <c r="K19" s="6">
        <f>SUMIF('1.1 Aulas'!A$3:A$146,Tabela4[[#This Row],[Servidor]],'1.1 Aulas'!H$3:H$146)</f>
        <v>0.12500000000000011</v>
      </c>
    </row>
    <row r="20" spans="1:11" ht="13.2" customHeight="1">
      <c r="A20" t="s">
        <v>29</v>
      </c>
      <c r="B20" t="s">
        <v>10</v>
      </c>
      <c r="C20" s="2" t="s">
        <v>26</v>
      </c>
      <c r="D20" t="s">
        <v>106</v>
      </c>
      <c r="E20" s="2" t="s">
        <v>110</v>
      </c>
      <c r="G20" s="58" t="s">
        <v>111</v>
      </c>
      <c r="H20" s="2" t="s">
        <v>112</v>
      </c>
      <c r="I20" s="25" t="s">
        <v>113</v>
      </c>
      <c r="K20" s="6">
        <v>8.3333333333333329E-2</v>
      </c>
    </row>
    <row r="21" spans="1:11" ht="13.2" customHeight="1">
      <c r="A21" t="s">
        <v>29</v>
      </c>
      <c r="B21" t="s">
        <v>10</v>
      </c>
      <c r="C21" s="2" t="s">
        <v>26</v>
      </c>
      <c r="D21" t="s">
        <v>97</v>
      </c>
      <c r="E21" s="2" t="s">
        <v>273</v>
      </c>
      <c r="K21" s="6">
        <v>4.1666666666666602E-2</v>
      </c>
    </row>
    <row r="22" spans="1:11" ht="13.2" customHeight="1">
      <c r="A22" t="s">
        <v>29</v>
      </c>
      <c r="B22" t="s">
        <v>10</v>
      </c>
      <c r="C22" s="2" t="s">
        <v>26</v>
      </c>
      <c r="D22" t="s">
        <v>98</v>
      </c>
      <c r="E22" s="2" t="s">
        <v>98</v>
      </c>
      <c r="K22" s="6">
        <v>0.125</v>
      </c>
    </row>
    <row r="23" spans="1:11" ht="13.2" customHeight="1">
      <c r="A23" t="s">
        <v>29</v>
      </c>
      <c r="B23" t="s">
        <v>10</v>
      </c>
      <c r="C23" s="2" t="s">
        <v>26</v>
      </c>
      <c r="D23" t="s">
        <v>106</v>
      </c>
      <c r="K23" s="6">
        <v>8.3333333333333329E-2</v>
      </c>
    </row>
    <row r="24" spans="1:11" ht="13.2" customHeight="1">
      <c r="A24" t="s">
        <v>31</v>
      </c>
      <c r="B24" t="s">
        <v>10</v>
      </c>
      <c r="C24" s="2" t="s">
        <v>15</v>
      </c>
      <c r="D24" t="s">
        <v>96</v>
      </c>
      <c r="E24" s="2" t="s">
        <v>274</v>
      </c>
      <c r="K24" s="6">
        <f>SUMIF('1.1 Aulas'!A$3:A$146,Tabela4[[#This Row],[Servidor]],'1.1 Aulas'!H$3:H$146)</f>
        <v>0.1666666666666668</v>
      </c>
    </row>
    <row r="25" spans="1:11" ht="13.2" customHeight="1">
      <c r="A25" t="s">
        <v>31</v>
      </c>
      <c r="B25" t="s">
        <v>10</v>
      </c>
      <c r="C25" s="2" t="s">
        <v>15</v>
      </c>
      <c r="D25" t="s">
        <v>114</v>
      </c>
      <c r="E25" s="2" t="s">
        <v>115</v>
      </c>
      <c r="K25" s="6">
        <v>8.3333333333333301E-2</v>
      </c>
    </row>
    <row r="26" spans="1:11" ht="13.2" customHeight="1">
      <c r="A26" t="s">
        <v>31</v>
      </c>
      <c r="B26" t="s">
        <v>10</v>
      </c>
      <c r="C26" s="57" t="s">
        <v>15</v>
      </c>
      <c r="D26" t="s">
        <v>97</v>
      </c>
      <c r="E26" s="2" t="s">
        <v>273</v>
      </c>
      <c r="K26" s="6">
        <v>4.1666666666666498E-2</v>
      </c>
    </row>
    <row r="27" spans="1:11" ht="13.2" customHeight="1">
      <c r="A27" s="22" t="s">
        <v>329</v>
      </c>
      <c r="B27" t="s">
        <v>10</v>
      </c>
      <c r="C27" s="23" t="s">
        <v>15</v>
      </c>
      <c r="D27" t="s">
        <v>96</v>
      </c>
      <c r="E27" s="2" t="s">
        <v>274</v>
      </c>
      <c r="K27" s="6">
        <f>SUMIF('1.1 Aulas'!A$3:A$146,Tabela4[[#This Row],[Servidor]],'1.1 Aulas'!H$3:H$146)</f>
        <v>0.25</v>
      </c>
    </row>
    <row r="28" spans="1:11" ht="13.2" customHeight="1">
      <c r="A28" s="22" t="s">
        <v>329</v>
      </c>
      <c r="B28" t="s">
        <v>10</v>
      </c>
      <c r="C28" s="2" t="s">
        <v>26</v>
      </c>
      <c r="D28" t="s">
        <v>97</v>
      </c>
      <c r="E28" s="2" t="s">
        <v>273</v>
      </c>
      <c r="K28" s="6">
        <v>4.1666666666666102E-2</v>
      </c>
    </row>
    <row r="29" spans="1:11" ht="13.2" customHeight="1">
      <c r="A29" t="s">
        <v>35</v>
      </c>
      <c r="B29" t="s">
        <v>10</v>
      </c>
      <c r="C29" s="2" t="s">
        <v>15</v>
      </c>
      <c r="D29" t="s">
        <v>96</v>
      </c>
      <c r="E29" s="2" t="s">
        <v>274</v>
      </c>
      <c r="K29" s="6">
        <f>SUMIF('1.1 Aulas'!A$3:A$146,Tabela4[[#This Row],[Servidor]],'1.1 Aulas'!H$3:H$146)</f>
        <v>0.12500000000000006</v>
      </c>
    </row>
    <row r="30" spans="1:11" ht="13.2" customHeight="1">
      <c r="A30" t="s">
        <v>35</v>
      </c>
      <c r="B30" t="s">
        <v>10</v>
      </c>
      <c r="C30" s="2" t="s">
        <v>26</v>
      </c>
      <c r="D30" t="s">
        <v>102</v>
      </c>
      <c r="E30" s="2" t="s">
        <v>107</v>
      </c>
      <c r="G30" s="58" t="s">
        <v>291</v>
      </c>
      <c r="H30" s="59">
        <v>45381</v>
      </c>
      <c r="I30" s="25"/>
      <c r="K30" s="6">
        <v>4.1666666666666699E-2</v>
      </c>
    </row>
    <row r="31" spans="1:11" ht="13.2" customHeight="1">
      <c r="A31" t="s">
        <v>35</v>
      </c>
      <c r="B31" t="s">
        <v>10</v>
      </c>
      <c r="C31" s="2" t="s">
        <v>26</v>
      </c>
      <c r="D31" t="s">
        <v>97</v>
      </c>
      <c r="E31" s="2" t="s">
        <v>273</v>
      </c>
      <c r="K31" s="6">
        <v>4.1666666666666498E-2</v>
      </c>
    </row>
    <row r="32" spans="1:11" ht="13.2" customHeight="1">
      <c r="A32" t="s">
        <v>36</v>
      </c>
      <c r="B32" t="s">
        <v>10</v>
      </c>
      <c r="C32" s="2" t="s">
        <v>15</v>
      </c>
      <c r="D32" t="s">
        <v>96</v>
      </c>
      <c r="E32" s="2" t="s">
        <v>274</v>
      </c>
      <c r="K32" s="6">
        <f>SUMIF('1.1 Aulas'!A$3:A$146,Tabela4[[#This Row],[Servidor]],'1.1 Aulas'!H$3:H$146)</f>
        <v>0.12500000000000003</v>
      </c>
    </row>
    <row r="33" spans="1:11" ht="13.2" customHeight="1">
      <c r="A33" s="22" t="s">
        <v>36</v>
      </c>
      <c r="B33" t="s">
        <v>10</v>
      </c>
      <c r="C33" s="2" t="s">
        <v>15</v>
      </c>
      <c r="D33" t="s">
        <v>102</v>
      </c>
      <c r="E33" s="2" t="s">
        <v>107</v>
      </c>
      <c r="G33" s="58" t="s">
        <v>292</v>
      </c>
      <c r="H33" s="59">
        <v>45381</v>
      </c>
      <c r="I33" s="25"/>
      <c r="K33" s="6">
        <v>4.1666666666666699E-2</v>
      </c>
    </row>
    <row r="34" spans="1:11" ht="13.2" customHeight="1">
      <c r="A34" t="s">
        <v>36</v>
      </c>
      <c r="B34" t="s">
        <v>10</v>
      </c>
      <c r="C34" s="2" t="s">
        <v>15</v>
      </c>
      <c r="D34" t="s">
        <v>97</v>
      </c>
      <c r="E34" s="2" t="s">
        <v>273</v>
      </c>
      <c r="K34" s="6">
        <v>4.1666666666666498E-2</v>
      </c>
    </row>
    <row r="35" spans="1:11" ht="13.2" customHeight="1">
      <c r="A35" t="s">
        <v>36</v>
      </c>
      <c r="B35" t="s">
        <v>10</v>
      </c>
      <c r="C35" s="2" t="s">
        <v>15</v>
      </c>
      <c r="D35" t="s">
        <v>109</v>
      </c>
      <c r="K35" s="6">
        <v>4.1666666666665901E-2</v>
      </c>
    </row>
    <row r="36" spans="1:11" ht="13.2" customHeight="1">
      <c r="A36" t="s">
        <v>116</v>
      </c>
      <c r="B36" t="s">
        <v>117</v>
      </c>
      <c r="C36" s="2" t="s">
        <v>118</v>
      </c>
      <c r="D36" t="s">
        <v>102</v>
      </c>
      <c r="E36" s="2" t="s">
        <v>107</v>
      </c>
      <c r="G36" s="58" t="s">
        <v>293</v>
      </c>
      <c r="H36" s="59">
        <v>45381</v>
      </c>
      <c r="I36" s="25"/>
      <c r="K36" s="6">
        <v>4.1666666666666699E-2</v>
      </c>
    </row>
    <row r="37" spans="1:11" ht="13.2" customHeight="1">
      <c r="A37" s="22" t="s">
        <v>271</v>
      </c>
      <c r="B37" t="s">
        <v>10</v>
      </c>
      <c r="C37" s="2" t="s">
        <v>15</v>
      </c>
      <c r="D37" t="s">
        <v>96</v>
      </c>
      <c r="E37" s="2" t="s">
        <v>274</v>
      </c>
      <c r="K37" s="6">
        <f>SUMIF('1.1 Aulas'!A$3:A$146,Tabela4[[#This Row],[Servidor]],'1.1 Aulas'!H$3:H$146)</f>
        <v>0.11111111111111117</v>
      </c>
    </row>
    <row r="38" spans="1:11" ht="13.2" customHeight="1">
      <c r="A38" s="22" t="s">
        <v>271</v>
      </c>
      <c r="B38" t="s">
        <v>10</v>
      </c>
      <c r="C38" s="2" t="s">
        <v>15</v>
      </c>
      <c r="D38" t="s">
        <v>97</v>
      </c>
      <c r="E38" s="2" t="s">
        <v>273</v>
      </c>
      <c r="K38" s="6">
        <v>4.1666666666666401E-2</v>
      </c>
    </row>
    <row r="39" spans="1:11" ht="13.2" customHeight="1">
      <c r="A39" t="s">
        <v>119</v>
      </c>
      <c r="B39" t="s">
        <v>10</v>
      </c>
      <c r="C39" s="2" t="s">
        <v>118</v>
      </c>
      <c r="D39" t="s">
        <v>100</v>
      </c>
      <c r="E39" s="2" t="s">
        <v>337</v>
      </c>
      <c r="K39" s="6">
        <v>4.1666666666666664E-2</v>
      </c>
    </row>
    <row r="40" spans="1:11" ht="13.2" customHeight="1">
      <c r="A40" t="s">
        <v>34</v>
      </c>
      <c r="B40" t="s">
        <v>10</v>
      </c>
      <c r="C40" s="2" t="s">
        <v>26</v>
      </c>
      <c r="D40" t="s">
        <v>96</v>
      </c>
      <c r="E40" s="2" t="s">
        <v>274</v>
      </c>
      <c r="K40" s="6">
        <f>SUMIF('1.1 Aulas'!A$3:A$146,Tabela4[[#This Row],[Servidor]],'1.1 Aulas'!H$3:H$146)</f>
        <v>0.12500000000000006</v>
      </c>
    </row>
    <row r="41" spans="1:11" ht="13.2" customHeight="1">
      <c r="A41" s="22" t="s">
        <v>34</v>
      </c>
      <c r="B41" t="s">
        <v>10</v>
      </c>
      <c r="C41" s="2" t="s">
        <v>15</v>
      </c>
      <c r="D41" t="s">
        <v>97</v>
      </c>
      <c r="E41" s="2" t="s">
        <v>273</v>
      </c>
      <c r="K41" s="6">
        <v>4.1666666666666401E-2</v>
      </c>
    </row>
    <row r="42" spans="1:11" ht="13.2" customHeight="1">
      <c r="A42" s="22" t="s">
        <v>39</v>
      </c>
      <c r="B42" t="s">
        <v>117</v>
      </c>
      <c r="C42" s="2" t="s">
        <v>118</v>
      </c>
      <c r="D42" t="s">
        <v>102</v>
      </c>
      <c r="E42" s="2" t="s">
        <v>107</v>
      </c>
      <c r="G42" s="58" t="s">
        <v>294</v>
      </c>
      <c r="H42" s="59">
        <v>45381</v>
      </c>
      <c r="I42" s="25"/>
      <c r="K42" s="6">
        <v>4.1666666666666699E-2</v>
      </c>
    </row>
    <row r="43" spans="1:11" ht="13.2" customHeight="1">
      <c r="A43" t="s">
        <v>39</v>
      </c>
      <c r="B43" t="s">
        <v>10</v>
      </c>
      <c r="C43" s="2" t="s">
        <v>118</v>
      </c>
      <c r="D43" t="s">
        <v>100</v>
      </c>
      <c r="E43" s="2" t="s">
        <v>337</v>
      </c>
      <c r="K43" s="6">
        <v>4.1666666666666664E-2</v>
      </c>
    </row>
    <row r="44" spans="1:11" ht="13.2" customHeight="1">
      <c r="A44" t="s">
        <v>41</v>
      </c>
      <c r="B44" t="s">
        <v>10</v>
      </c>
      <c r="C44" s="2" t="s">
        <v>15</v>
      </c>
      <c r="D44" t="s">
        <v>96</v>
      </c>
      <c r="E44" s="2" t="s">
        <v>274</v>
      </c>
      <c r="K44" s="6">
        <f>SUMIF('1.1 Aulas'!A$3:A$146,Tabela4[[#This Row],[Servidor]],'1.1 Aulas'!H$3:H$146)</f>
        <v>4.1666666666666699E-2</v>
      </c>
    </row>
    <row r="45" spans="1:11" ht="13.2" customHeight="1">
      <c r="A45" t="s">
        <v>41</v>
      </c>
      <c r="B45" t="s">
        <v>10</v>
      </c>
      <c r="C45" s="2" t="s">
        <v>15</v>
      </c>
      <c r="D45" t="s">
        <v>97</v>
      </c>
      <c r="E45" s="2" t="s">
        <v>273</v>
      </c>
      <c r="K45" s="6">
        <v>4.1666666666666401E-2</v>
      </c>
    </row>
    <row r="46" spans="1:11" ht="13.2" customHeight="1">
      <c r="A46" t="s">
        <v>42</v>
      </c>
      <c r="B46" t="s">
        <v>10</v>
      </c>
      <c r="C46" s="2" t="s">
        <v>15</v>
      </c>
      <c r="D46" t="s">
        <v>96</v>
      </c>
      <c r="E46" s="2" t="s">
        <v>274</v>
      </c>
      <c r="K46" s="6">
        <f>SUMIF('1.1 Aulas'!A$3:A$146,Tabela4[[#This Row],[Servidor]],'1.1 Aulas'!H$3:H$146)</f>
        <v>0.15972222222222227</v>
      </c>
    </row>
    <row r="47" spans="1:11" ht="13.2" customHeight="1">
      <c r="A47" t="s">
        <v>42</v>
      </c>
      <c r="B47" t="s">
        <v>10</v>
      </c>
      <c r="C47" s="2" t="s">
        <v>15</v>
      </c>
      <c r="D47" t="s">
        <v>97</v>
      </c>
      <c r="E47" s="2" t="s">
        <v>273</v>
      </c>
      <c r="K47" s="6">
        <v>4.1666666666666297E-2</v>
      </c>
    </row>
    <row r="48" spans="1:11" ht="13.2" customHeight="1">
      <c r="A48" t="s">
        <v>42</v>
      </c>
      <c r="B48" t="s">
        <v>10</v>
      </c>
      <c r="C48" s="2" t="s">
        <v>15</v>
      </c>
      <c r="D48" t="s">
        <v>98</v>
      </c>
      <c r="E48" s="2" t="s">
        <v>98</v>
      </c>
      <c r="K48" s="6">
        <v>8.3333333333333329E-2</v>
      </c>
    </row>
    <row r="49" spans="1:11" ht="13.2" customHeight="1">
      <c r="A49" t="s">
        <v>44</v>
      </c>
      <c r="B49" t="s">
        <v>10</v>
      </c>
      <c r="C49" s="2" t="s">
        <v>26</v>
      </c>
      <c r="D49" t="s">
        <v>96</v>
      </c>
      <c r="E49" s="2" t="s">
        <v>274</v>
      </c>
      <c r="K49" s="6">
        <f>SUMIF('1.1 Aulas'!A$3:A$146,Tabela4[[#This Row],[Servidor]],'1.1 Aulas'!H$3:H$146)</f>
        <v>0.10416666666666673</v>
      </c>
    </row>
    <row r="50" spans="1:11" ht="13.2" customHeight="1">
      <c r="A50" t="s">
        <v>44</v>
      </c>
      <c r="B50" t="s">
        <v>10</v>
      </c>
      <c r="C50" s="2" t="s">
        <v>15</v>
      </c>
      <c r="D50" t="s">
        <v>97</v>
      </c>
      <c r="E50" s="2" t="s">
        <v>273</v>
      </c>
      <c r="K50" s="6">
        <v>4.1666666666666297E-2</v>
      </c>
    </row>
    <row r="51" spans="1:11" ht="13.2" customHeight="1">
      <c r="A51" t="s">
        <v>45</v>
      </c>
      <c r="B51" t="s">
        <v>10</v>
      </c>
      <c r="C51" s="2" t="s">
        <v>26</v>
      </c>
      <c r="D51" t="s">
        <v>96</v>
      </c>
      <c r="E51" s="2" t="s">
        <v>274</v>
      </c>
      <c r="K51" s="6">
        <f>SUMIF('1.1 Aulas'!A$3:A$146,Tabela4[[#This Row],[Servidor]],'1.1 Aulas'!H$3:H$146)</f>
        <v>0.12500000000000006</v>
      </c>
    </row>
    <row r="52" spans="1:11" ht="13.2" customHeight="1">
      <c r="A52" t="s">
        <v>45</v>
      </c>
      <c r="B52" t="s">
        <v>10</v>
      </c>
      <c r="C52" s="2" t="s">
        <v>15</v>
      </c>
      <c r="D52" t="s">
        <v>97</v>
      </c>
      <c r="E52" s="2" t="s">
        <v>273</v>
      </c>
      <c r="K52" s="6">
        <v>4.1666666666666199E-2</v>
      </c>
    </row>
    <row r="53" spans="1:11" ht="13.2" customHeight="1">
      <c r="A53" s="22" t="s">
        <v>122</v>
      </c>
      <c r="B53" t="s">
        <v>117</v>
      </c>
      <c r="C53" s="2" t="s">
        <v>118</v>
      </c>
      <c r="D53" t="s">
        <v>102</v>
      </c>
      <c r="E53" s="2" t="s">
        <v>107</v>
      </c>
      <c r="G53" s="58" t="s">
        <v>295</v>
      </c>
      <c r="H53" s="59">
        <v>45381</v>
      </c>
      <c r="I53" s="25"/>
      <c r="K53" s="6">
        <v>4.1666666666666699E-2</v>
      </c>
    </row>
    <row r="54" spans="1:11" ht="13.2" customHeight="1">
      <c r="A54" t="s">
        <v>122</v>
      </c>
      <c r="B54" t="s">
        <v>10</v>
      </c>
      <c r="C54" s="2" t="s">
        <v>118</v>
      </c>
      <c r="D54" t="s">
        <v>100</v>
      </c>
      <c r="E54" s="2" t="s">
        <v>337</v>
      </c>
      <c r="K54" s="6">
        <v>4.1666666666666664E-2</v>
      </c>
    </row>
    <row r="55" spans="1:11" ht="13.2" customHeight="1">
      <c r="A55" t="s">
        <v>47</v>
      </c>
      <c r="B55" t="s">
        <v>10</v>
      </c>
      <c r="C55" s="2" t="s">
        <v>15</v>
      </c>
      <c r="D55" t="s">
        <v>96</v>
      </c>
      <c r="E55" s="2" t="s">
        <v>274</v>
      </c>
      <c r="K55" s="6">
        <f>SUMIF('1.1 Aulas'!A$3:A$146,Tabela4[[#This Row],[Servidor]],'1.1 Aulas'!H$3:H$146)</f>
        <v>0.1666666666666668</v>
      </c>
    </row>
    <row r="56" spans="1:11" ht="13.2" customHeight="1">
      <c r="A56" t="s">
        <v>47</v>
      </c>
      <c r="B56" t="s">
        <v>10</v>
      </c>
      <c r="C56" s="2" t="s">
        <v>26</v>
      </c>
      <c r="D56" t="s">
        <v>97</v>
      </c>
      <c r="E56" s="2" t="s">
        <v>273</v>
      </c>
      <c r="K56" s="6">
        <v>4.1666666666666199E-2</v>
      </c>
    </row>
    <row r="57" spans="1:11" ht="13.2" customHeight="1">
      <c r="A57" t="s">
        <v>47</v>
      </c>
      <c r="B57" t="s">
        <v>10</v>
      </c>
      <c r="C57" s="2" t="s">
        <v>26</v>
      </c>
      <c r="D57" t="s">
        <v>100</v>
      </c>
      <c r="E57" s="2" t="s">
        <v>345</v>
      </c>
      <c r="K57" s="6">
        <v>8.3333333333333329E-2</v>
      </c>
    </row>
    <row r="58" spans="1:11" ht="13.2" customHeight="1">
      <c r="A58" s="22" t="s">
        <v>48</v>
      </c>
      <c r="B58" t="s">
        <v>10</v>
      </c>
      <c r="C58" s="2" t="s">
        <v>26</v>
      </c>
      <c r="D58" t="s">
        <v>96</v>
      </c>
      <c r="E58" s="2" t="s">
        <v>274</v>
      </c>
      <c r="K58" s="6">
        <f>SUMIF('1.1 Aulas'!A$3:A$146,Tabela4[[#This Row],[Servidor]],'1.1 Aulas'!H$3:H$146)</f>
        <v>8.3333333333333398E-2</v>
      </c>
    </row>
    <row r="59" spans="1:11" ht="13.2" customHeight="1">
      <c r="A59" s="22" t="s">
        <v>48</v>
      </c>
      <c r="B59" t="s">
        <v>10</v>
      </c>
      <c r="C59" s="2" t="s">
        <v>26</v>
      </c>
      <c r="D59" t="s">
        <v>106</v>
      </c>
      <c r="E59" s="2" t="s">
        <v>331</v>
      </c>
      <c r="K59" s="6">
        <v>8.3333333333333329E-2</v>
      </c>
    </row>
    <row r="60" spans="1:11" ht="13.2" customHeight="1">
      <c r="A60" t="s">
        <v>48</v>
      </c>
      <c r="B60" t="s">
        <v>10</v>
      </c>
      <c r="C60" s="2" t="s">
        <v>26</v>
      </c>
      <c r="D60" t="s">
        <v>100</v>
      </c>
      <c r="E60" s="2" t="s">
        <v>332</v>
      </c>
      <c r="G60" s="62"/>
      <c r="H60" s="24"/>
      <c r="I60" s="25"/>
      <c r="K60" s="6">
        <v>8.3333333333333329E-2</v>
      </c>
    </row>
    <row r="61" spans="1:11" ht="13.2" customHeight="1">
      <c r="A61" t="s">
        <v>48</v>
      </c>
      <c r="B61" t="s">
        <v>10</v>
      </c>
      <c r="C61" s="2" t="s">
        <v>26</v>
      </c>
      <c r="D61" t="s">
        <v>106</v>
      </c>
      <c r="E61" s="2" t="s">
        <v>121</v>
      </c>
      <c r="H61" s="2"/>
      <c r="I61" s="25"/>
      <c r="K61" s="6">
        <v>8.3333333333333301E-2</v>
      </c>
    </row>
    <row r="62" spans="1:11" ht="13.2" customHeight="1">
      <c r="A62" t="s">
        <v>48</v>
      </c>
      <c r="B62" t="s">
        <v>10</v>
      </c>
      <c r="C62" s="2" t="s">
        <v>26</v>
      </c>
      <c r="D62" t="s">
        <v>97</v>
      </c>
      <c r="E62" s="2" t="s">
        <v>273</v>
      </c>
      <c r="K62" s="6">
        <v>4.1666666666666199E-2</v>
      </c>
    </row>
    <row r="63" spans="1:11" ht="13.2" customHeight="1">
      <c r="A63" s="22" t="s">
        <v>49</v>
      </c>
      <c r="B63" t="s">
        <v>10</v>
      </c>
      <c r="C63" s="2" t="s">
        <v>15</v>
      </c>
      <c r="D63" t="s">
        <v>96</v>
      </c>
      <c r="E63" s="2" t="s">
        <v>274</v>
      </c>
      <c r="K63" s="6">
        <f>SUMIF('1.1 Aulas'!A$3:A$146,Tabela4[[#This Row],[Servidor]],'1.1 Aulas'!H$3:H$146)</f>
        <v>6.9444444444444475E-2</v>
      </c>
    </row>
    <row r="64" spans="1:11" ht="13.2" customHeight="1">
      <c r="A64" t="s">
        <v>49</v>
      </c>
      <c r="B64" t="s">
        <v>10</v>
      </c>
      <c r="C64" s="2" t="s">
        <v>15</v>
      </c>
      <c r="D64" t="s">
        <v>97</v>
      </c>
      <c r="E64" s="2" t="s">
        <v>273</v>
      </c>
      <c r="K64" s="6">
        <v>4.1666666666666102E-2</v>
      </c>
    </row>
    <row r="65" spans="1:11" ht="13.2" customHeight="1">
      <c r="A65" t="s">
        <v>49</v>
      </c>
      <c r="B65" t="s">
        <v>10</v>
      </c>
      <c r="C65" s="2" t="s">
        <v>26</v>
      </c>
      <c r="D65" t="s">
        <v>100</v>
      </c>
      <c r="E65" s="2" t="s">
        <v>333</v>
      </c>
      <c r="K65" s="6">
        <v>4.1666666666666664E-2</v>
      </c>
    </row>
    <row r="66" spans="1:11" ht="13.2" customHeight="1">
      <c r="A66" t="s">
        <v>49</v>
      </c>
      <c r="B66" t="s">
        <v>10</v>
      </c>
      <c r="C66" s="2" t="s">
        <v>15</v>
      </c>
      <c r="D66" t="s">
        <v>98</v>
      </c>
      <c r="K66" s="6">
        <v>4.1666666666666664E-2</v>
      </c>
    </row>
    <row r="67" spans="1:11" ht="13.2" customHeight="1">
      <c r="A67" t="s">
        <v>50</v>
      </c>
      <c r="B67" t="s">
        <v>10</v>
      </c>
      <c r="C67" s="2" t="s">
        <v>15</v>
      </c>
      <c r="D67" t="s">
        <v>96</v>
      </c>
      <c r="E67" s="2" t="s">
        <v>274</v>
      </c>
      <c r="K67" s="6">
        <f>SUMIF('1.1 Aulas'!A$3:A$146,Tabela4[[#This Row],[Servidor]],'1.1 Aulas'!H$3:H$146)</f>
        <v>0.12500000000000011</v>
      </c>
    </row>
    <row r="68" spans="1:11" ht="13.2" customHeight="1">
      <c r="A68" t="s">
        <v>50</v>
      </c>
      <c r="B68" t="s">
        <v>10</v>
      </c>
      <c r="C68" s="2" t="s">
        <v>26</v>
      </c>
      <c r="D68" t="s">
        <v>97</v>
      </c>
      <c r="E68" s="2" t="s">
        <v>273</v>
      </c>
      <c r="K68" s="6">
        <v>4.1666666666666102E-2</v>
      </c>
    </row>
    <row r="69" spans="1:11" ht="13.2" customHeight="1">
      <c r="A69" t="s">
        <v>344</v>
      </c>
      <c r="B69" t="s">
        <v>10</v>
      </c>
      <c r="C69" s="2" t="s">
        <v>15</v>
      </c>
      <c r="D69" t="s">
        <v>96</v>
      </c>
      <c r="E69" s="2" t="s">
        <v>274</v>
      </c>
      <c r="K69" s="6">
        <f>SUMIF('1.1 Aulas'!A$3:A$146,Tabela4[[#This Row],[Servidor]],'1.1 Aulas'!H$3:H$146)</f>
        <v>8.3333333333333398E-2</v>
      </c>
    </row>
    <row r="70" spans="1:11" ht="13.2" customHeight="1">
      <c r="A70" t="s">
        <v>344</v>
      </c>
      <c r="B70" t="s">
        <v>10</v>
      </c>
      <c r="C70" s="2" t="s">
        <v>15</v>
      </c>
      <c r="D70" t="s">
        <v>97</v>
      </c>
      <c r="E70" s="2" t="s">
        <v>273</v>
      </c>
      <c r="K70" s="6">
        <v>4.1666666666666664E-2</v>
      </c>
    </row>
    <row r="71" spans="1:11" ht="13.2" customHeight="1">
      <c r="A71" t="s">
        <v>51</v>
      </c>
      <c r="B71" t="s">
        <v>10</v>
      </c>
      <c r="C71" s="2" t="s">
        <v>26</v>
      </c>
      <c r="D71" t="s">
        <v>96</v>
      </c>
      <c r="E71" s="23" t="s">
        <v>274</v>
      </c>
      <c r="K71" s="6">
        <f>SUMIF('1.1 Aulas'!A$3:A$146,Tabela4[[#This Row],[Servidor]],'1.1 Aulas'!H$3:H$146)</f>
        <v>0.1458333333333334</v>
      </c>
    </row>
    <row r="72" spans="1:11" ht="13.2" customHeight="1">
      <c r="A72" t="s">
        <v>51</v>
      </c>
      <c r="B72" t="s">
        <v>10</v>
      </c>
      <c r="C72" s="2" t="s">
        <v>26</v>
      </c>
      <c r="D72" t="s">
        <v>97</v>
      </c>
      <c r="E72" s="2" t="s">
        <v>273</v>
      </c>
      <c r="K72" s="6">
        <v>4.1666666666665998E-2</v>
      </c>
    </row>
    <row r="73" spans="1:11" ht="13.2" customHeight="1">
      <c r="A73" t="s">
        <v>52</v>
      </c>
      <c r="B73" t="s">
        <v>10</v>
      </c>
      <c r="C73" s="2" t="s">
        <v>26</v>
      </c>
      <c r="D73" t="s">
        <v>96</v>
      </c>
      <c r="E73" s="2" t="s">
        <v>274</v>
      </c>
      <c r="K73" s="6">
        <f>SUMIF('1.1 Aulas'!A$3:A$146,Tabela4[[#This Row],[Servidor]],'1.1 Aulas'!H$3:H$146)</f>
        <v>9.7222222222222293E-2</v>
      </c>
    </row>
    <row r="74" spans="1:11" ht="13.2" customHeight="1">
      <c r="A74" t="s">
        <v>52</v>
      </c>
      <c r="B74" t="s">
        <v>10</v>
      </c>
      <c r="C74" s="2" t="s">
        <v>26</v>
      </c>
      <c r="D74" t="s">
        <v>106</v>
      </c>
      <c r="E74" s="20" t="s">
        <v>108</v>
      </c>
      <c r="G74" s="60" t="s">
        <v>296</v>
      </c>
      <c r="H74" s="61" t="s">
        <v>112</v>
      </c>
      <c r="I74" s="25"/>
      <c r="K74" s="6">
        <v>4.1666666666666699E-2</v>
      </c>
    </row>
    <row r="75" spans="1:11" ht="13.2" customHeight="1">
      <c r="A75" t="s">
        <v>52</v>
      </c>
      <c r="B75" t="s">
        <v>10</v>
      </c>
      <c r="C75" s="2" t="s">
        <v>26</v>
      </c>
      <c r="D75" t="s">
        <v>97</v>
      </c>
      <c r="E75" s="2" t="s">
        <v>273</v>
      </c>
      <c r="K75" s="6">
        <v>4.1666666666665998E-2</v>
      </c>
    </row>
    <row r="76" spans="1:11" ht="13.2" customHeight="1">
      <c r="A76" t="s">
        <v>52</v>
      </c>
      <c r="B76" t="s">
        <v>10</v>
      </c>
      <c r="C76" s="2" t="s">
        <v>26</v>
      </c>
      <c r="D76" t="s">
        <v>98</v>
      </c>
      <c r="E76" s="2" t="s">
        <v>98</v>
      </c>
      <c r="K76" s="6">
        <v>0.125</v>
      </c>
    </row>
    <row r="77" spans="1:11" ht="13.2" customHeight="1">
      <c r="A77" t="s">
        <v>53</v>
      </c>
      <c r="B77" t="s">
        <v>10</v>
      </c>
      <c r="C77" s="2" t="s">
        <v>26</v>
      </c>
      <c r="D77" t="s">
        <v>96</v>
      </c>
      <c r="E77" s="2" t="s">
        <v>274</v>
      </c>
      <c r="K77" s="6">
        <f>SUMIF('1.1 Aulas'!A$3:A$146,Tabela4[[#This Row],[Servidor]],'1.1 Aulas'!H$3:H$146)</f>
        <v>8.333333333333337E-2</v>
      </c>
    </row>
    <row r="78" spans="1:11" ht="13.2" customHeight="1">
      <c r="A78" t="s">
        <v>53</v>
      </c>
      <c r="B78" t="s">
        <v>10</v>
      </c>
      <c r="C78" s="2" t="s">
        <v>26</v>
      </c>
      <c r="D78" t="s">
        <v>100</v>
      </c>
      <c r="E78" s="2" t="s">
        <v>120</v>
      </c>
      <c r="G78" s="62"/>
      <c r="H78" s="24"/>
      <c r="I78" s="25"/>
      <c r="K78" s="27">
        <v>8.3333333333333329E-2</v>
      </c>
    </row>
    <row r="79" spans="1:11" ht="13.2" customHeight="1">
      <c r="A79" t="s">
        <v>53</v>
      </c>
      <c r="B79" t="s">
        <v>10</v>
      </c>
      <c r="C79" s="2" t="s">
        <v>26</v>
      </c>
      <c r="D79" t="s">
        <v>100</v>
      </c>
      <c r="E79" s="2" t="s">
        <v>222</v>
      </c>
      <c r="K79" s="6">
        <v>4.1666666666666664E-2</v>
      </c>
    </row>
    <row r="80" spans="1:11" ht="13.2" customHeight="1">
      <c r="A80" t="s">
        <v>53</v>
      </c>
      <c r="B80" t="s">
        <v>10</v>
      </c>
      <c r="C80" s="2" t="s">
        <v>26</v>
      </c>
      <c r="D80" t="s">
        <v>97</v>
      </c>
      <c r="E80" s="2" t="s">
        <v>273</v>
      </c>
      <c r="K80" s="6">
        <v>4.1666666666665901E-2</v>
      </c>
    </row>
    <row r="81" spans="1:11" ht="13.2" customHeight="1">
      <c r="A81" t="s">
        <v>53</v>
      </c>
      <c r="B81" t="s">
        <v>10</v>
      </c>
      <c r="C81" s="2" t="s">
        <v>26</v>
      </c>
      <c r="D81" t="s">
        <v>98</v>
      </c>
      <c r="E81" s="2" t="s">
        <v>98</v>
      </c>
      <c r="K81" s="6">
        <v>4.1666666666666664E-2</v>
      </c>
    </row>
    <row r="82" spans="1:11" ht="13.2" customHeight="1">
      <c r="C82" s="2"/>
      <c r="K82" s="6"/>
    </row>
    <row r="83" spans="1:11" ht="13.2" customHeight="1">
      <c r="A83" t="s">
        <v>123</v>
      </c>
    </row>
    <row r="84" spans="1:11" ht="13.2" customHeight="1"/>
    <row r="85" spans="1:11" ht="13.2" customHeight="1"/>
    <row r="86" spans="1:11" ht="13.2" customHeight="1"/>
    <row r="87" spans="1:11" ht="13.2" customHeight="1"/>
    <row r="88" spans="1:11" ht="13.2" customHeight="1"/>
    <row r="89" spans="1:11" ht="13.2" customHeight="1"/>
    <row r="90" spans="1:11" ht="13.2" customHeight="1"/>
    <row r="91" spans="1:11" ht="13.2" customHeight="1"/>
    <row r="92" spans="1:11" ht="13.2" customHeight="1"/>
    <row r="93" spans="1:11" ht="13.2" customHeight="1"/>
    <row r="94" spans="1:11" ht="13.2" customHeight="1"/>
    <row r="95" spans="1:11" ht="13.2" customHeight="1"/>
    <row r="96" spans="1:11" ht="13.2" customHeight="1"/>
    <row r="97" ht="13.2" customHeight="1"/>
    <row r="98" ht="13.2" customHeight="1"/>
    <row r="99" ht="13.2" customHeight="1"/>
    <row r="100" ht="13.2" customHeight="1"/>
    <row r="101" ht="13.2" customHeight="1"/>
    <row r="102" ht="13.2" customHeight="1"/>
    <row r="103" ht="13.2" customHeight="1"/>
    <row r="104" ht="13.2" customHeight="1"/>
    <row r="105" ht="13.2" customHeight="1"/>
    <row r="106" ht="13.2" customHeight="1"/>
    <row r="107" ht="13.2" customHeight="1"/>
    <row r="108" ht="13.2" customHeight="1"/>
    <row r="109" ht="13.2" customHeight="1"/>
    <row r="110" ht="13.2" customHeight="1"/>
    <row r="111" ht="13.2" customHeight="1"/>
    <row r="112" ht="13.2" customHeight="1"/>
    <row r="113" ht="13.2" customHeight="1"/>
    <row r="114" ht="13.2" customHeight="1"/>
    <row r="115" ht="13.2" hidden="1" customHeight="1"/>
    <row r="116" ht="13.2" hidden="1" customHeight="1"/>
    <row r="117" ht="13.2" hidden="1" customHeight="1"/>
    <row r="118" ht="13.2" hidden="1" customHeight="1"/>
    <row r="119" ht="13.2" hidden="1" customHeight="1"/>
    <row r="123" ht="13.2" customHeight="1"/>
  </sheetData>
  <mergeCells count="1">
    <mergeCell ref="A1:K1"/>
  </mergeCells>
  <phoneticPr fontId="28" type="noConversion"/>
  <dataValidations count="1">
    <dataValidation type="list" allowBlank="1" showInputMessage="1" showErrorMessage="1" sqref="D3:D55 D57:D82" xr:uid="{00000000-0002-0000-0200-000003000000}">
      <formula1>Atividade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INDIRECT(Cadastro!$A$48)</xm:f>
          </x14:formula1>
          <x14:formula2>
            <xm:f>0</xm:f>
          </x14:formula2>
          <xm:sqref>A3:A82</xm:sqref>
        </x14:dataValidation>
        <x14:dataValidation type="list" allowBlank="1" showInputMessage="1" showErrorMessage="1" xr:uid="{00000000-0002-0000-0200-000000000000}">
          <x14:formula1>
            <xm:f>INDIRECT(Cadastro!$A$95)</xm:f>
          </x14:formula1>
          <x14:formula2>
            <xm:f>0</xm:f>
          </x14:formula2>
          <xm:sqref>C3:C82</xm:sqref>
        </x14:dataValidation>
        <x14:dataValidation type="list" allowBlank="1" showInputMessage="1" showErrorMessage="1" xr:uid="{00000000-0002-0000-0200-000002000000}">
          <x14:formula1>
            <xm:f>INDIRECT(Cadastro!$A$131)</xm:f>
          </x14:formula1>
          <x14:formula2>
            <xm:f>0</xm:f>
          </x14:formula2>
          <xm:sqref>B3:B82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opLeftCell="D1" zoomScale="85" zoomScaleNormal="85" workbookViewId="0">
      <selection activeCell="K2" sqref="K1:M1048576"/>
    </sheetView>
  </sheetViews>
  <sheetFormatPr defaultRowHeight="13.8"/>
  <cols>
    <col min="1" max="1" width="11.69921875" customWidth="1"/>
    <col min="2" max="2" width="13.69921875" customWidth="1"/>
    <col min="3" max="3" width="8.59765625" customWidth="1"/>
    <col min="4" max="4" width="43.5" customWidth="1"/>
    <col min="5" max="5" width="17" customWidth="1"/>
    <col min="6" max="6" width="13" customWidth="1"/>
    <col min="7" max="7" width="11.69921875" customWidth="1"/>
    <col min="8" max="8" width="14.8984375" customWidth="1"/>
    <col min="9" max="9" width="11.5"/>
    <col min="10" max="1022" width="8.59765625" customWidth="1"/>
  </cols>
  <sheetData>
    <row r="1" spans="1:9">
      <c r="A1" s="84" t="s">
        <v>124</v>
      </c>
      <c r="B1" s="84"/>
      <c r="C1" s="84"/>
      <c r="D1" s="84"/>
      <c r="E1" s="84"/>
      <c r="F1" s="84"/>
      <c r="G1" s="84"/>
      <c r="H1" s="84"/>
      <c r="I1" s="84"/>
    </row>
    <row r="2" spans="1:9" ht="81">
      <c r="A2" s="16" t="s">
        <v>2</v>
      </c>
      <c r="B2" s="16" t="s">
        <v>3</v>
      </c>
      <c r="C2" s="16" t="s">
        <v>4</v>
      </c>
      <c r="D2" s="17" t="s">
        <v>86</v>
      </c>
      <c r="E2" s="16" t="s">
        <v>90</v>
      </c>
      <c r="F2" s="18" t="s">
        <v>91</v>
      </c>
      <c r="G2" s="18" t="s">
        <v>92</v>
      </c>
      <c r="H2" s="19" t="s">
        <v>95</v>
      </c>
      <c r="I2" s="16" t="s">
        <v>8</v>
      </c>
    </row>
    <row r="3" spans="1:9">
      <c r="A3" t="s">
        <v>14</v>
      </c>
      <c r="B3" t="s">
        <v>10</v>
      </c>
      <c r="C3" s="2" t="s">
        <v>15</v>
      </c>
      <c r="D3" t="s">
        <v>125</v>
      </c>
      <c r="I3" s="6">
        <v>0.625</v>
      </c>
    </row>
    <row r="4" spans="1:9">
      <c r="A4" t="s">
        <v>42</v>
      </c>
      <c r="B4" t="s">
        <v>10</v>
      </c>
      <c r="C4" s="2" t="s">
        <v>15</v>
      </c>
      <c r="D4" t="s">
        <v>126</v>
      </c>
      <c r="I4" s="6">
        <v>8.3333333333333301E-2</v>
      </c>
    </row>
    <row r="5" spans="1:9">
      <c r="A5" t="s">
        <v>45</v>
      </c>
      <c r="B5" t="s">
        <v>10</v>
      </c>
      <c r="C5" s="2" t="s">
        <v>15</v>
      </c>
      <c r="D5" t="s">
        <v>126</v>
      </c>
      <c r="I5" s="6">
        <v>9.0277777777777776E-2</v>
      </c>
    </row>
    <row r="6" spans="1:9">
      <c r="A6" t="s">
        <v>50</v>
      </c>
      <c r="B6" t="s">
        <v>10</v>
      </c>
      <c r="C6" s="2" t="s">
        <v>26</v>
      </c>
      <c r="D6" t="s">
        <v>125</v>
      </c>
      <c r="I6" s="6">
        <v>0.41666666666666702</v>
      </c>
    </row>
    <row r="7" spans="1:9">
      <c r="A7" t="s">
        <v>35</v>
      </c>
      <c r="B7" t="s">
        <v>10</v>
      </c>
      <c r="C7" s="2" t="s">
        <v>26</v>
      </c>
      <c r="D7" t="s">
        <v>126</v>
      </c>
      <c r="I7" s="6">
        <v>8.3333333333333301E-2</v>
      </c>
    </row>
    <row r="8" spans="1:9">
      <c r="A8" t="s">
        <v>53</v>
      </c>
      <c r="B8" t="s">
        <v>10</v>
      </c>
      <c r="C8" s="2" t="s">
        <v>26</v>
      </c>
      <c r="D8" t="s">
        <v>126</v>
      </c>
      <c r="I8" s="6">
        <v>8.3333333333333301E-2</v>
      </c>
    </row>
    <row r="9" spans="1:9">
      <c r="C9" s="2"/>
      <c r="I9" s="6"/>
    </row>
    <row r="10" spans="1:9">
      <c r="C10" s="2"/>
      <c r="I10" s="6"/>
    </row>
    <row r="11" spans="1:9">
      <c r="C11" s="2"/>
      <c r="I11" s="6"/>
    </row>
    <row r="12" spans="1:9">
      <c r="C12" s="2"/>
      <c r="I12" s="6"/>
    </row>
    <row r="13" spans="1:9">
      <c r="C13" s="2"/>
      <c r="I13" s="6"/>
    </row>
    <row r="14" spans="1:9">
      <c r="C14" s="2"/>
      <c r="I14" s="6"/>
    </row>
    <row r="15" spans="1:9">
      <c r="C15" s="2"/>
      <c r="I15" s="6"/>
    </row>
    <row r="16" spans="1:9">
      <c r="C16" s="2"/>
      <c r="I16" s="6"/>
    </row>
    <row r="17" spans="3:9">
      <c r="C17" s="2"/>
      <c r="I17" s="6"/>
    </row>
    <row r="18" spans="3:9">
      <c r="C18" s="2"/>
      <c r="I18" s="6"/>
    </row>
    <row r="19" spans="3:9">
      <c r="C19" s="2"/>
      <c r="I19" s="6"/>
    </row>
    <row r="20" spans="3:9">
      <c r="C20" s="2"/>
      <c r="I20" s="6"/>
    </row>
    <row r="21" spans="3:9">
      <c r="C21" s="2"/>
      <c r="I21" s="6"/>
    </row>
    <row r="22" spans="3:9">
      <c r="C22" s="2"/>
      <c r="I22" s="6"/>
    </row>
    <row r="23" spans="3:9">
      <c r="C23" s="2"/>
      <c r="I23" s="6"/>
    </row>
    <row r="24" spans="3:9">
      <c r="C24" s="2"/>
      <c r="I24" s="6"/>
    </row>
    <row r="25" spans="3:9">
      <c r="C25" s="2"/>
      <c r="I25" s="6"/>
    </row>
    <row r="26" spans="3:9">
      <c r="C26" s="2"/>
      <c r="I26" s="6"/>
    </row>
    <row r="27" spans="3:9">
      <c r="C27" s="2"/>
      <c r="I27" s="6"/>
    </row>
    <row r="28" spans="3:9">
      <c r="C28" s="2"/>
      <c r="I28" s="6"/>
    </row>
    <row r="29" spans="3:9">
      <c r="C29" s="2"/>
      <c r="I29" s="6"/>
    </row>
    <row r="30" spans="3:9">
      <c r="C30" s="2"/>
      <c r="I30" s="6"/>
    </row>
    <row r="31" spans="3:9">
      <c r="C31" s="2"/>
      <c r="I31" s="6"/>
    </row>
    <row r="32" spans="3:9">
      <c r="C32" s="2"/>
      <c r="I32" s="6"/>
    </row>
    <row r="33" spans="3:9">
      <c r="C33" s="2"/>
      <c r="I33" s="6"/>
    </row>
    <row r="34" spans="3:9">
      <c r="C34" s="2"/>
      <c r="I34" s="6"/>
    </row>
    <row r="35" spans="3:9">
      <c r="C35" s="2"/>
      <c r="I35" s="6"/>
    </row>
    <row r="36" spans="3:9">
      <c r="C36" s="2"/>
      <c r="I36" s="6"/>
    </row>
    <row r="37" spans="3:9">
      <c r="C37" s="2"/>
      <c r="I37" s="6"/>
    </row>
    <row r="38" spans="3:9">
      <c r="C38" s="2"/>
      <c r="I38" s="6"/>
    </row>
    <row r="39" spans="3:9">
      <c r="C39" s="14"/>
      <c r="D39" s="14"/>
      <c r="E39" s="14"/>
      <c r="F39" s="14"/>
      <c r="G39" s="14"/>
      <c r="H39" s="14" t="s">
        <v>84</v>
      </c>
      <c r="I39" s="28">
        <f>SUM(I3:I38)</f>
        <v>1.3819444444444446</v>
      </c>
    </row>
  </sheetData>
  <mergeCells count="1">
    <mergeCell ref="A1:I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INDIRECT(Cadastro!$A$95)</xm:f>
          </x14:formula1>
          <x14:formula2>
            <xm:f>0</xm:f>
          </x14:formula2>
          <xm:sqref>C3:C38</xm:sqref>
        </x14:dataValidation>
        <x14:dataValidation type="list" allowBlank="1" showInputMessage="1" showErrorMessage="1" xr:uid="{00000000-0002-0000-0300-000001000000}">
          <x14:formula1>
            <xm:f>INDIRECT(Cadastro!$A$48)</xm:f>
          </x14:formula1>
          <x14:formula2>
            <xm:f>0</xm:f>
          </x14:formula2>
          <xm:sqref>A3:A33 A34:A38</xm:sqref>
        </x14:dataValidation>
        <x14:dataValidation type="list" allowBlank="1" showInputMessage="1" showErrorMessage="1" xr:uid="{00000000-0002-0000-0300-000002000000}">
          <x14:formula1>
            <xm:f>Cadastro!$A$19:$A$27</xm:f>
          </x14:formula1>
          <x14:formula2>
            <xm:f>0</xm:f>
          </x14:formula2>
          <xm:sqref>D3:D38</xm:sqref>
        </x14:dataValidation>
        <x14:dataValidation type="list" allowBlank="1" showInputMessage="1" showErrorMessage="1" xr:uid="{00000000-0002-0000-0300-000003000000}">
          <x14:formula1>
            <xm:f>INDIRECT(Cadastro!$A$131)</xm:f>
          </x14:formula1>
          <x14:formula2>
            <xm:f>0</xm:f>
          </x14:formula2>
          <xm:sqref>B3:B38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zoomScale="85" zoomScaleNormal="85" workbookViewId="0">
      <selection activeCell="L2" sqref="L1:N1048576"/>
    </sheetView>
  </sheetViews>
  <sheetFormatPr defaultRowHeight="13.8"/>
  <cols>
    <col min="1" max="2" width="8.59765625" customWidth="1"/>
    <col min="3" max="4" width="15.3984375" customWidth="1"/>
    <col min="5" max="5" width="11.3984375" customWidth="1"/>
    <col min="6" max="6" width="14.8984375" customWidth="1"/>
    <col min="7" max="7" width="10" customWidth="1"/>
    <col min="8" max="8" width="8.59765625" customWidth="1"/>
    <col min="9" max="9" width="27.69921875" customWidth="1"/>
    <col min="10" max="10" width="11.8984375" customWidth="1"/>
    <col min="11" max="1022" width="8.59765625" customWidth="1"/>
  </cols>
  <sheetData>
    <row r="1" spans="1:10">
      <c r="A1" s="84" t="s">
        <v>127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4.799999999999997">
      <c r="A2" s="16" t="s">
        <v>2</v>
      </c>
      <c r="B2" s="16" t="s">
        <v>3</v>
      </c>
      <c r="C2" s="16" t="s">
        <v>4</v>
      </c>
      <c r="D2" s="16" t="s">
        <v>5</v>
      </c>
      <c r="E2" s="17" t="s">
        <v>86</v>
      </c>
      <c r="F2" s="16" t="s">
        <v>90</v>
      </c>
      <c r="G2" s="18" t="s">
        <v>91</v>
      </c>
      <c r="H2" s="18" t="s">
        <v>92</v>
      </c>
      <c r="I2" s="19" t="s">
        <v>95</v>
      </c>
      <c r="J2" s="16" t="s">
        <v>8</v>
      </c>
    </row>
    <row r="3" spans="1:10">
      <c r="C3" s="2"/>
      <c r="D3" s="2"/>
      <c r="J3" s="6"/>
    </row>
    <row r="4" spans="1:10">
      <c r="C4" s="2"/>
      <c r="D4" s="2"/>
      <c r="J4" s="6"/>
    </row>
    <row r="5" spans="1:10">
      <c r="C5" s="2"/>
      <c r="D5" s="2"/>
      <c r="J5" s="6"/>
    </row>
    <row r="6" spans="1:10">
      <c r="C6" s="2"/>
      <c r="D6" s="2"/>
      <c r="J6" s="6"/>
    </row>
    <row r="7" spans="1:10">
      <c r="C7" s="2"/>
      <c r="D7" s="2"/>
      <c r="J7" s="6"/>
    </row>
    <row r="8" spans="1:10">
      <c r="C8" s="2"/>
      <c r="D8" s="2"/>
      <c r="J8" s="6"/>
    </row>
    <row r="9" spans="1:10">
      <c r="C9" s="2"/>
      <c r="D9" s="2"/>
      <c r="J9" s="6"/>
    </row>
    <row r="10" spans="1:10">
      <c r="C10" s="2"/>
      <c r="D10" s="2"/>
      <c r="J10" s="6"/>
    </row>
    <row r="11" spans="1:10">
      <c r="C11" s="2"/>
      <c r="D11" s="2"/>
      <c r="J11" s="6"/>
    </row>
    <row r="12" spans="1:10">
      <c r="C12" s="2"/>
      <c r="D12" s="2"/>
      <c r="J12" s="6"/>
    </row>
    <row r="13" spans="1:10">
      <c r="C13" s="2"/>
      <c r="D13" s="2"/>
      <c r="J13" s="6"/>
    </row>
    <row r="14" spans="1:10">
      <c r="C14" s="2"/>
      <c r="D14" s="2"/>
      <c r="J14" s="6"/>
    </row>
    <row r="15" spans="1:10">
      <c r="C15" s="2"/>
      <c r="D15" s="2"/>
      <c r="J15" s="6"/>
    </row>
    <row r="16" spans="1:10">
      <c r="C16" s="2"/>
      <c r="D16" s="2"/>
      <c r="J16" s="6"/>
    </row>
    <row r="17" spans="3:10">
      <c r="C17" s="2"/>
      <c r="D17" s="2"/>
      <c r="J17" s="6"/>
    </row>
    <row r="18" spans="3:10">
      <c r="C18" s="2"/>
      <c r="D18" s="2"/>
      <c r="J18" s="6"/>
    </row>
    <row r="19" spans="3:10">
      <c r="C19" s="2"/>
      <c r="D19" s="2"/>
      <c r="J19" s="6"/>
    </row>
    <row r="20" spans="3:10">
      <c r="C20" s="2"/>
      <c r="D20" s="2"/>
      <c r="J20" s="6"/>
    </row>
    <row r="21" spans="3:10">
      <c r="C21" s="2"/>
      <c r="D21" s="2"/>
      <c r="J21" s="6"/>
    </row>
    <row r="22" spans="3:10">
      <c r="C22" s="2"/>
      <c r="D22" s="2"/>
      <c r="J22" s="6"/>
    </row>
    <row r="23" spans="3:10">
      <c r="C23" s="2"/>
      <c r="D23" s="2"/>
      <c r="J23" s="6"/>
    </row>
    <row r="24" spans="3:10">
      <c r="C24" s="2"/>
      <c r="D24" s="2"/>
      <c r="J24" s="6"/>
    </row>
    <row r="25" spans="3:10">
      <c r="C25" s="2"/>
      <c r="D25" s="2"/>
      <c r="J25" s="6"/>
    </row>
    <row r="26" spans="3:10">
      <c r="C26" s="2"/>
      <c r="D26" s="2"/>
      <c r="J26" s="6"/>
    </row>
    <row r="27" spans="3:10">
      <c r="C27" s="2"/>
      <c r="D27" s="2"/>
      <c r="J27" s="6"/>
    </row>
    <row r="28" spans="3:10">
      <c r="C28" s="2"/>
      <c r="D28" s="2"/>
      <c r="J28" s="6"/>
    </row>
    <row r="29" spans="3:10">
      <c r="C29" s="2"/>
      <c r="D29" s="2"/>
      <c r="J29" s="6"/>
    </row>
    <row r="30" spans="3:10">
      <c r="C30" s="2"/>
      <c r="D30" s="2"/>
      <c r="J30" s="6"/>
    </row>
    <row r="31" spans="3:10">
      <c r="C31" s="2"/>
      <c r="D31" s="2"/>
      <c r="J31" s="6"/>
    </row>
    <row r="32" spans="3:10">
      <c r="C32" s="2"/>
      <c r="D32" s="2"/>
      <c r="J32" s="6"/>
    </row>
    <row r="33" spans="3:10">
      <c r="C33" s="2"/>
      <c r="D33" s="2"/>
      <c r="J33" s="6"/>
    </row>
    <row r="34" spans="3:10">
      <c r="C34" s="2"/>
      <c r="D34" s="2"/>
      <c r="J34" s="6"/>
    </row>
    <row r="35" spans="3:10">
      <c r="C35" s="14"/>
      <c r="D35" s="14"/>
      <c r="E35" s="14"/>
      <c r="F35" s="14"/>
      <c r="G35" s="14"/>
      <c r="H35" s="14"/>
      <c r="I35" s="14" t="s">
        <v>84</v>
      </c>
      <c r="J35" s="28">
        <f>SUM(J3:J34)</f>
        <v>0</v>
      </c>
    </row>
  </sheetData>
  <mergeCells count="1">
    <mergeCell ref="A1:J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INDIRECT(Cadastro!$A$48)</xm:f>
          </x14:formula1>
          <x14:formula2>
            <xm:f>0</xm:f>
          </x14:formula2>
          <xm:sqref>A3:A33 A34</xm:sqref>
        </x14:dataValidation>
        <x14:dataValidation type="list" allowBlank="1" showInputMessage="1" showErrorMessage="1" xr:uid="{00000000-0002-0000-0400-000001000000}">
          <x14:formula1>
            <xm:f>INDIRECT(Cadastro!$A$95)</xm:f>
          </x14:formula1>
          <x14:formula2>
            <xm:f>0</xm:f>
          </x14:formula2>
          <xm:sqref>C3:D34</xm:sqref>
        </x14:dataValidation>
        <x14:dataValidation type="list" allowBlank="1" showInputMessage="1" showErrorMessage="1" xr:uid="{00000000-0002-0000-0400-000002000000}">
          <x14:formula1>
            <xm:f>INDIRECT(Cadastro!$A$131)</xm:f>
          </x14:formula1>
          <x14:formula2>
            <xm:f>0</xm:f>
          </x14:formula2>
          <xm:sqref>B3:B34</xm:sqref>
        </x14:dataValidation>
        <x14:dataValidation type="list" allowBlank="1" showInputMessage="1" showErrorMessage="1" xr:uid="{00000000-0002-0000-0400-000003000000}">
          <x14:formula1>
            <xm:f>Cadastro!$A$19:$A$27</xm:f>
          </x14:formula1>
          <x14:formula2>
            <xm:f>0</xm:f>
          </x14:formula2>
          <xm:sqref>E3:E34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topLeftCell="E1" zoomScaleNormal="100" workbookViewId="0">
      <selection activeCell="J2" sqref="J1:O1048576"/>
    </sheetView>
  </sheetViews>
  <sheetFormatPr defaultRowHeight="13.8"/>
  <cols>
    <col min="1" max="1" width="10.5" customWidth="1"/>
    <col min="2" max="2" width="8.59765625" customWidth="1"/>
    <col min="3" max="3" width="9.69921875" customWidth="1"/>
    <col min="4" max="4" width="61.8984375" customWidth="1"/>
    <col min="5" max="5" width="18.5" customWidth="1"/>
    <col min="6" max="6" width="9.8984375" customWidth="1"/>
    <col min="7" max="7" width="12.5" customWidth="1"/>
    <col min="8" max="8" width="14.8984375" customWidth="1"/>
    <col min="9" max="9" width="3" customWidth="1"/>
    <col min="10" max="1019" width="8.59765625" customWidth="1"/>
  </cols>
  <sheetData>
    <row r="1" spans="1:8">
      <c r="A1" s="84" t="s">
        <v>129</v>
      </c>
      <c r="B1" s="84"/>
      <c r="C1" s="84"/>
      <c r="D1" s="84"/>
      <c r="E1" s="84"/>
      <c r="F1" s="84"/>
      <c r="G1" s="84"/>
      <c r="H1" s="84"/>
    </row>
    <row r="2" spans="1:8" ht="36.6">
      <c r="A2" s="16" t="s">
        <v>2</v>
      </c>
      <c r="B2" s="16" t="s">
        <v>3</v>
      </c>
      <c r="C2" s="16" t="s">
        <v>4</v>
      </c>
      <c r="D2" s="17" t="s">
        <v>86</v>
      </c>
      <c r="E2" s="29" t="s">
        <v>130</v>
      </c>
      <c r="F2" s="29" t="s">
        <v>131</v>
      </c>
      <c r="G2" s="30" t="s">
        <v>132</v>
      </c>
      <c r="H2" s="3" t="s">
        <v>8</v>
      </c>
    </row>
    <row r="3" spans="1:8">
      <c r="A3" t="s">
        <v>14</v>
      </c>
      <c r="B3" t="s">
        <v>10</v>
      </c>
      <c r="C3" s="2" t="s">
        <v>15</v>
      </c>
      <c r="D3" t="s">
        <v>338</v>
      </c>
      <c r="H3" s="5">
        <v>0.18055555555555555</v>
      </c>
    </row>
    <row r="4" spans="1:8">
      <c r="A4" t="s">
        <v>25</v>
      </c>
      <c r="B4" t="s">
        <v>10</v>
      </c>
      <c r="C4" s="2" t="s">
        <v>15</v>
      </c>
      <c r="D4" s="31" t="s">
        <v>133</v>
      </c>
      <c r="H4" s="5">
        <v>0.44444444444444442</v>
      </c>
    </row>
    <row r="5" spans="1:8">
      <c r="A5" t="s">
        <v>35</v>
      </c>
      <c r="B5" t="s">
        <v>10</v>
      </c>
      <c r="C5" s="2" t="s">
        <v>26</v>
      </c>
      <c r="D5" s="31" t="s">
        <v>134</v>
      </c>
      <c r="H5" s="5">
        <v>0.33333333333333331</v>
      </c>
    </row>
    <row r="6" spans="1:8">
      <c r="A6" t="s">
        <v>36</v>
      </c>
      <c r="B6" t="s">
        <v>10</v>
      </c>
      <c r="C6" s="2" t="s">
        <v>15</v>
      </c>
      <c r="D6" t="s">
        <v>135</v>
      </c>
      <c r="E6" t="s">
        <v>300</v>
      </c>
      <c r="F6" s="63">
        <v>45234</v>
      </c>
      <c r="G6" t="s">
        <v>112</v>
      </c>
      <c r="H6" s="5">
        <v>0.5625</v>
      </c>
    </row>
    <row r="7" spans="1:8">
      <c r="A7" t="s">
        <v>34</v>
      </c>
      <c r="B7" t="s">
        <v>10</v>
      </c>
      <c r="C7" s="2" t="s">
        <v>15</v>
      </c>
      <c r="D7" s="31" t="s">
        <v>136</v>
      </c>
      <c r="E7" t="s">
        <v>301</v>
      </c>
      <c r="F7" s="63">
        <v>44974</v>
      </c>
      <c r="G7" t="s">
        <v>112</v>
      </c>
      <c r="H7" s="5">
        <v>0.33333333333333298</v>
      </c>
    </row>
    <row r="8" spans="1:8">
      <c r="A8" t="s">
        <v>45</v>
      </c>
      <c r="B8" t="s">
        <v>10</v>
      </c>
      <c r="C8" s="2" t="s">
        <v>15</v>
      </c>
      <c r="D8" s="31" t="s">
        <v>137</v>
      </c>
      <c r="E8" s="26" t="s">
        <v>138</v>
      </c>
      <c r="F8" s="26">
        <v>44389</v>
      </c>
      <c r="G8" s="26" t="s">
        <v>112</v>
      </c>
      <c r="H8" s="5">
        <v>0.20833333333333301</v>
      </c>
    </row>
    <row r="9" spans="1:8">
      <c r="A9" t="s">
        <v>45</v>
      </c>
      <c r="B9" t="s">
        <v>10</v>
      </c>
      <c r="C9" s="2" t="s">
        <v>15</v>
      </c>
      <c r="D9" s="31" t="s">
        <v>139</v>
      </c>
      <c r="E9" s="26" t="s">
        <v>140</v>
      </c>
      <c r="F9" s="26">
        <v>44389</v>
      </c>
      <c r="G9" s="26" t="s">
        <v>112</v>
      </c>
      <c r="H9" s="5">
        <v>0.20833333333333301</v>
      </c>
    </row>
    <row r="10" spans="1:8">
      <c r="A10" t="s">
        <v>50</v>
      </c>
      <c r="B10" t="s">
        <v>10</v>
      </c>
      <c r="C10" s="2" t="s">
        <v>26</v>
      </c>
      <c r="D10" s="31" t="s">
        <v>141</v>
      </c>
      <c r="E10" s="26" t="s">
        <v>142</v>
      </c>
      <c r="F10" s="26">
        <v>44418</v>
      </c>
      <c r="G10" s="26" t="s">
        <v>112</v>
      </c>
      <c r="H10" s="5">
        <v>0.25</v>
      </c>
    </row>
    <row r="11" spans="1:8">
      <c r="A11" t="s">
        <v>41</v>
      </c>
      <c r="B11" t="s">
        <v>10</v>
      </c>
      <c r="C11" s="2" t="s">
        <v>15</v>
      </c>
      <c r="D11" t="s">
        <v>143</v>
      </c>
      <c r="H11" s="32">
        <v>1.30555555555556</v>
      </c>
    </row>
    <row r="12" spans="1:8">
      <c r="A12" t="s">
        <v>45</v>
      </c>
      <c r="B12" t="s">
        <v>10</v>
      </c>
      <c r="C12" s="2" t="s">
        <v>15</v>
      </c>
      <c r="D12" t="s">
        <v>341</v>
      </c>
      <c r="H12" s="32">
        <v>4.1666666666666664E-2</v>
      </c>
    </row>
    <row r="13" spans="1:8">
      <c r="A13" t="s">
        <v>45</v>
      </c>
      <c r="B13" t="s">
        <v>10</v>
      </c>
      <c r="C13" s="2" t="s">
        <v>15</v>
      </c>
      <c r="D13" t="s">
        <v>342</v>
      </c>
      <c r="H13" s="32">
        <v>4.1666666666666664E-2</v>
      </c>
    </row>
    <row r="14" spans="1:8">
      <c r="A14" t="s">
        <v>44</v>
      </c>
      <c r="B14" t="s">
        <v>10</v>
      </c>
      <c r="C14" s="2" t="s">
        <v>15</v>
      </c>
      <c r="D14" t="s">
        <v>335</v>
      </c>
      <c r="E14" s="2"/>
      <c r="H14" s="55">
        <v>8.3333333333333329E-2</v>
      </c>
    </row>
    <row r="15" spans="1:8">
      <c r="A15" t="s">
        <v>14</v>
      </c>
      <c r="B15" t="s">
        <v>10</v>
      </c>
      <c r="C15" s="2" t="s">
        <v>15</v>
      </c>
      <c r="D15" t="s">
        <v>339</v>
      </c>
      <c r="E15" t="s">
        <v>340</v>
      </c>
      <c r="H15" s="55">
        <v>8.3333333333333329E-2</v>
      </c>
    </row>
    <row r="16" spans="1:8">
      <c r="C16" s="14"/>
      <c r="D16" s="14"/>
      <c r="E16" s="14"/>
      <c r="F16" s="14"/>
      <c r="G16" s="14" t="s">
        <v>84</v>
      </c>
      <c r="H16" s="7">
        <f>SUM(H3:H15)</f>
        <v>4.0763888888888919</v>
      </c>
    </row>
  </sheetData>
  <mergeCells count="1">
    <mergeCell ref="A1:H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INDIRECT(Cadastro!$A$48)</xm:f>
          </x14:formula1>
          <x14:formula2>
            <xm:f>0</xm:f>
          </x14:formula2>
          <xm:sqref>A3:A15</xm:sqref>
        </x14:dataValidation>
        <x14:dataValidation type="list" allowBlank="1" showInputMessage="1" showErrorMessage="1" xr:uid="{00000000-0002-0000-0500-000002000000}">
          <x14:formula1>
            <xm:f>INDIRECT(Cadastro!$A$131)</xm:f>
          </x14:formula1>
          <x14:formula2>
            <xm:f>0</xm:f>
          </x14:formula2>
          <xm:sqref>B3:B8 B10:B15</xm:sqref>
        </x14:dataValidation>
        <x14:dataValidation type="list" allowBlank="1" showInputMessage="1" showErrorMessage="1" xr:uid="{00000000-0002-0000-0500-000001000000}">
          <x14:formula1>
            <xm:f>INDIRECT(Cadastro!$A$95)</xm:f>
          </x14:formula1>
          <x14:formula2>
            <xm:f>0</xm:f>
          </x14:formula2>
          <xm:sqref>C3:C15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5"/>
  <sheetViews>
    <sheetView topLeftCell="A99" zoomScaleNormal="100" workbookViewId="0">
      <selection activeCell="E116" sqref="E116:E117"/>
    </sheetView>
  </sheetViews>
  <sheetFormatPr defaultRowHeight="13.8"/>
  <cols>
    <col min="1" max="1" width="14.5" customWidth="1"/>
    <col min="2" max="2" width="7.59765625" customWidth="1"/>
    <col min="3" max="3" width="7.69921875" customWidth="1"/>
    <col min="4" max="4" width="8.59765625" customWidth="1"/>
    <col min="5" max="5" width="63.3984375" bestFit="1" customWidth="1"/>
    <col min="6" max="6" width="19.5" bestFit="1" customWidth="1"/>
    <col min="7" max="7" width="9.8984375" bestFit="1" customWidth="1"/>
    <col min="8" max="8" width="7.3984375" customWidth="1"/>
    <col min="9" max="9" width="9.3984375" customWidth="1"/>
    <col min="10" max="10" width="19.19921875" customWidth="1"/>
    <col min="11" max="1021" width="8.59765625" customWidth="1"/>
  </cols>
  <sheetData>
    <row r="1" spans="1:10">
      <c r="A1" s="84" t="s">
        <v>144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60">
      <c r="A2" s="16" t="s">
        <v>2</v>
      </c>
      <c r="B2" s="16" t="s">
        <v>3</v>
      </c>
      <c r="C2" s="16" t="s">
        <v>4</v>
      </c>
      <c r="D2" s="16" t="s">
        <v>145</v>
      </c>
      <c r="E2" s="17" t="s">
        <v>86</v>
      </c>
      <c r="F2" s="29" t="s">
        <v>130</v>
      </c>
      <c r="G2" s="29" t="s">
        <v>131</v>
      </c>
      <c r="H2" s="30" t="s">
        <v>132</v>
      </c>
      <c r="I2" s="3" t="s">
        <v>8</v>
      </c>
      <c r="J2" s="3" t="s">
        <v>94</v>
      </c>
    </row>
    <row r="3" spans="1:10">
      <c r="A3" s="58" t="s">
        <v>14</v>
      </c>
      <c r="B3" s="58" t="s">
        <v>10</v>
      </c>
      <c r="C3" s="65" t="s">
        <v>15</v>
      </c>
      <c r="D3" s="65" t="s">
        <v>164</v>
      </c>
      <c r="E3" s="66" t="s">
        <v>168</v>
      </c>
      <c r="F3" s="61" t="s">
        <v>166</v>
      </c>
      <c r="G3" s="61">
        <v>45058</v>
      </c>
      <c r="H3" s="61" t="s">
        <v>112</v>
      </c>
      <c r="I3" s="9">
        <v>1.38888888888889E-2</v>
      </c>
      <c r="J3" s="25" t="s">
        <v>167</v>
      </c>
    </row>
    <row r="4" spans="1:10">
      <c r="A4" s="71" t="s">
        <v>14</v>
      </c>
      <c r="B4" s="71" t="s">
        <v>10</v>
      </c>
      <c r="C4" s="72" t="s">
        <v>15</v>
      </c>
      <c r="D4" s="72" t="s">
        <v>153</v>
      </c>
      <c r="E4" s="73" t="s">
        <v>154</v>
      </c>
      <c r="F4" s="68" t="s">
        <v>308</v>
      </c>
      <c r="G4" s="68">
        <v>45145</v>
      </c>
      <c r="H4" s="72" t="s">
        <v>112</v>
      </c>
      <c r="I4" s="74">
        <v>8.3333333333333301E-2</v>
      </c>
      <c r="J4" s="75"/>
    </row>
    <row r="5" spans="1:10">
      <c r="A5" s="71" t="s">
        <v>21</v>
      </c>
      <c r="B5" s="71" t="s">
        <v>10</v>
      </c>
      <c r="C5" s="72" t="s">
        <v>26</v>
      </c>
      <c r="D5" s="72" t="s">
        <v>146</v>
      </c>
      <c r="E5" s="71" t="s">
        <v>147</v>
      </c>
      <c r="F5" s="71" t="s">
        <v>315</v>
      </c>
      <c r="G5" s="68">
        <v>45163</v>
      </c>
      <c r="H5" s="68" t="s">
        <v>199</v>
      </c>
      <c r="I5" s="74">
        <v>8.3333333333333329E-2</v>
      </c>
      <c r="J5" s="75"/>
    </row>
    <row r="6" spans="1:10">
      <c r="A6" s="71" t="s">
        <v>21</v>
      </c>
      <c r="B6" s="71" t="s">
        <v>10</v>
      </c>
      <c r="C6" s="72" t="s">
        <v>26</v>
      </c>
      <c r="D6" s="72" t="s">
        <v>208</v>
      </c>
      <c r="E6" s="73" t="s">
        <v>209</v>
      </c>
      <c r="F6" s="68" t="s">
        <v>318</v>
      </c>
      <c r="G6" s="68">
        <v>45167</v>
      </c>
      <c r="H6" s="68" t="s">
        <v>112</v>
      </c>
      <c r="I6" s="74">
        <v>4.1666666666666664E-2</v>
      </c>
      <c r="J6" s="75" t="s">
        <v>191</v>
      </c>
    </row>
    <row r="7" spans="1:10">
      <c r="A7" s="71" t="s">
        <v>21</v>
      </c>
      <c r="B7" s="71" t="s">
        <v>10</v>
      </c>
      <c r="C7" s="72" t="s">
        <v>26</v>
      </c>
      <c r="D7" s="72" t="s">
        <v>148</v>
      </c>
      <c r="E7" s="71" t="s">
        <v>214</v>
      </c>
      <c r="F7" s="68" t="s">
        <v>316</v>
      </c>
      <c r="G7" s="68">
        <v>45203</v>
      </c>
      <c r="H7" s="68" t="s">
        <v>112</v>
      </c>
      <c r="I7" s="74">
        <v>0.33333333333333331</v>
      </c>
      <c r="J7" s="75"/>
    </row>
    <row r="8" spans="1:10">
      <c r="A8" s="71" t="s">
        <v>21</v>
      </c>
      <c r="B8" s="71" t="s">
        <v>10</v>
      </c>
      <c r="C8" s="72" t="s">
        <v>26</v>
      </c>
      <c r="D8" s="72" t="s">
        <v>148</v>
      </c>
      <c r="E8" s="71" t="s">
        <v>150</v>
      </c>
      <c r="F8" s="71" t="s">
        <v>151</v>
      </c>
      <c r="G8" s="68">
        <v>45002</v>
      </c>
      <c r="H8" s="72" t="s">
        <v>112</v>
      </c>
      <c r="I8" s="74">
        <v>0.125</v>
      </c>
      <c r="J8" s="75" t="s">
        <v>152</v>
      </c>
    </row>
    <row r="9" spans="1:10">
      <c r="A9" t="s">
        <v>23</v>
      </c>
      <c r="B9" t="s">
        <v>10</v>
      </c>
      <c r="C9" s="2" t="s">
        <v>26</v>
      </c>
      <c r="D9" s="2" t="s">
        <v>153</v>
      </c>
      <c r="E9" s="31" t="s">
        <v>154</v>
      </c>
      <c r="F9" s="61" t="s">
        <v>308</v>
      </c>
      <c r="G9" s="61">
        <v>45145</v>
      </c>
      <c r="H9" s="65" t="s">
        <v>112</v>
      </c>
      <c r="I9" s="67">
        <v>8.3333333333333301E-2</v>
      </c>
      <c r="J9" s="25"/>
    </row>
    <row r="10" spans="1:10">
      <c r="A10" s="71" t="s">
        <v>23</v>
      </c>
      <c r="B10" s="71" t="s">
        <v>10</v>
      </c>
      <c r="C10" s="72" t="s">
        <v>26</v>
      </c>
      <c r="D10" s="72" t="s">
        <v>146</v>
      </c>
      <c r="E10" s="71" t="s">
        <v>156</v>
      </c>
      <c r="F10" s="68" t="s">
        <v>157</v>
      </c>
      <c r="G10" s="68">
        <v>44908</v>
      </c>
      <c r="H10" s="72" t="s">
        <v>155</v>
      </c>
      <c r="I10" s="74">
        <v>0.125</v>
      </c>
      <c r="J10" s="72" t="s">
        <v>158</v>
      </c>
    </row>
    <row r="11" spans="1:10">
      <c r="A11" s="71" t="s">
        <v>23</v>
      </c>
      <c r="B11" s="71" t="s">
        <v>10</v>
      </c>
      <c r="C11" s="72" t="s">
        <v>26</v>
      </c>
      <c r="D11" s="72" t="s">
        <v>148</v>
      </c>
      <c r="E11" s="73" t="s">
        <v>159</v>
      </c>
      <c r="F11" s="68" t="s">
        <v>160</v>
      </c>
      <c r="G11" s="68">
        <v>44963</v>
      </c>
      <c r="H11" s="68" t="s">
        <v>112</v>
      </c>
      <c r="I11" s="74">
        <v>0.125</v>
      </c>
      <c r="J11" s="71" t="s">
        <v>161</v>
      </c>
    </row>
    <row r="12" spans="1:10">
      <c r="A12" s="58" t="s">
        <v>103</v>
      </c>
      <c r="B12" s="58" t="s">
        <v>104</v>
      </c>
      <c r="C12" s="65" t="s">
        <v>105</v>
      </c>
      <c r="D12" s="65" t="s">
        <v>164</v>
      </c>
      <c r="E12" s="66" t="s">
        <v>168</v>
      </c>
      <c r="F12" s="61" t="s">
        <v>166</v>
      </c>
      <c r="G12" s="61">
        <v>45058</v>
      </c>
      <c r="H12" s="61" t="s">
        <v>112</v>
      </c>
      <c r="I12" s="9">
        <v>1.38888888888889E-2</v>
      </c>
      <c r="J12" s="25" t="s">
        <v>167</v>
      </c>
    </row>
    <row r="13" spans="1:10">
      <c r="A13" s="58" t="s">
        <v>103</v>
      </c>
      <c r="B13" s="58" t="s">
        <v>104</v>
      </c>
      <c r="C13" s="65" t="s">
        <v>105</v>
      </c>
      <c r="D13" s="65" t="s">
        <v>164</v>
      </c>
      <c r="E13" s="66" t="s">
        <v>165</v>
      </c>
      <c r="F13" s="61" t="s">
        <v>166</v>
      </c>
      <c r="G13" s="61">
        <v>45058</v>
      </c>
      <c r="H13" s="61" t="s">
        <v>112</v>
      </c>
      <c r="I13" s="9">
        <v>4.1666666666666699E-2</v>
      </c>
      <c r="J13" s="25" t="s">
        <v>167</v>
      </c>
    </row>
    <row r="14" spans="1:10">
      <c r="A14" t="s">
        <v>103</v>
      </c>
      <c r="B14" t="s">
        <v>104</v>
      </c>
      <c r="C14" s="2" t="s">
        <v>105</v>
      </c>
      <c r="D14" s="2" t="s">
        <v>164</v>
      </c>
      <c r="E14" s="31" t="s">
        <v>171</v>
      </c>
      <c r="F14" s="61" t="s">
        <v>307</v>
      </c>
      <c r="G14" s="64">
        <v>45090</v>
      </c>
      <c r="H14" s="61" t="s">
        <v>112</v>
      </c>
      <c r="I14" s="9">
        <v>1.38888888888889E-2</v>
      </c>
      <c r="J14" s="25" t="s">
        <v>170</v>
      </c>
    </row>
    <row r="15" spans="1:10">
      <c r="A15" t="s">
        <v>103</v>
      </c>
      <c r="B15" t="s">
        <v>104</v>
      </c>
      <c r="C15" s="2" t="s">
        <v>105</v>
      </c>
      <c r="D15" s="2" t="s">
        <v>164</v>
      </c>
      <c r="E15" s="31" t="s">
        <v>169</v>
      </c>
      <c r="F15" s="61" t="s">
        <v>307</v>
      </c>
      <c r="G15" s="64">
        <v>45090</v>
      </c>
      <c r="H15" s="61" t="s">
        <v>112</v>
      </c>
      <c r="I15" s="9">
        <v>4.1666666666666699E-2</v>
      </c>
      <c r="J15" s="25" t="s">
        <v>170</v>
      </c>
    </row>
    <row r="16" spans="1:10">
      <c r="A16" t="s">
        <v>103</v>
      </c>
      <c r="B16" t="s">
        <v>104</v>
      </c>
      <c r="C16" s="2" t="s">
        <v>105</v>
      </c>
      <c r="D16" s="2" t="s">
        <v>153</v>
      </c>
      <c r="E16" s="31" t="s">
        <v>154</v>
      </c>
      <c r="F16" s="61" t="s">
        <v>308</v>
      </c>
      <c r="G16" s="61">
        <v>45145</v>
      </c>
      <c r="H16" s="65" t="s">
        <v>112</v>
      </c>
      <c r="I16" s="67">
        <v>8.3333333333333301E-2</v>
      </c>
      <c r="J16" s="25"/>
    </row>
    <row r="17" spans="1:10">
      <c r="A17" s="71" t="s">
        <v>103</v>
      </c>
      <c r="B17" s="71" t="s">
        <v>104</v>
      </c>
      <c r="C17" s="72" t="s">
        <v>105</v>
      </c>
      <c r="D17" s="72" t="s">
        <v>146</v>
      </c>
      <c r="E17" s="77" t="s">
        <v>163</v>
      </c>
      <c r="F17" s="68"/>
      <c r="G17" s="71"/>
      <c r="H17" s="72"/>
      <c r="I17" s="74">
        <v>2.7777777777777801E-2</v>
      </c>
      <c r="J17" s="75"/>
    </row>
    <row r="18" spans="1:10">
      <c r="A18" s="71" t="s">
        <v>103</v>
      </c>
      <c r="B18" s="71" t="s">
        <v>104</v>
      </c>
      <c r="C18" s="72" t="s">
        <v>105</v>
      </c>
      <c r="D18" s="72" t="s">
        <v>146</v>
      </c>
      <c r="E18" s="77" t="s">
        <v>162</v>
      </c>
      <c r="F18" s="68"/>
      <c r="G18" s="71"/>
      <c r="H18" s="72"/>
      <c r="I18" s="74">
        <v>8.3333333333333301E-2</v>
      </c>
      <c r="J18" s="75"/>
    </row>
    <row r="19" spans="1:10">
      <c r="A19" s="71" t="s">
        <v>103</v>
      </c>
      <c r="B19" s="71" t="s">
        <v>104</v>
      </c>
      <c r="C19" s="72" t="s">
        <v>105</v>
      </c>
      <c r="D19" s="72" t="s">
        <v>146</v>
      </c>
      <c r="E19" s="71" t="s">
        <v>147</v>
      </c>
      <c r="F19" s="71" t="s">
        <v>315</v>
      </c>
      <c r="G19" s="68">
        <v>45163</v>
      </c>
      <c r="H19" s="68" t="s">
        <v>199</v>
      </c>
      <c r="I19" s="74">
        <v>8.3333333333333329E-2</v>
      </c>
      <c r="J19" s="75"/>
    </row>
    <row r="20" spans="1:10">
      <c r="A20" s="71" t="s">
        <v>103</v>
      </c>
      <c r="B20" s="71" t="s">
        <v>104</v>
      </c>
      <c r="C20" s="72" t="s">
        <v>105</v>
      </c>
      <c r="D20" s="72" t="s">
        <v>146</v>
      </c>
      <c r="E20" s="71" t="s">
        <v>192</v>
      </c>
      <c r="F20" s="71" t="s">
        <v>315</v>
      </c>
      <c r="G20" s="68">
        <v>45163</v>
      </c>
      <c r="H20" s="68" t="s">
        <v>199</v>
      </c>
      <c r="I20" s="74">
        <v>2.0833333333333332E-2</v>
      </c>
      <c r="J20" s="75"/>
    </row>
    <row r="21" spans="1:10">
      <c r="A21" s="71" t="s">
        <v>103</v>
      </c>
      <c r="B21" s="71" t="s">
        <v>104</v>
      </c>
      <c r="C21" s="72" t="s">
        <v>105</v>
      </c>
      <c r="D21" s="72" t="s">
        <v>146</v>
      </c>
      <c r="E21" s="71" t="s">
        <v>147</v>
      </c>
      <c r="F21" s="71" t="s">
        <v>315</v>
      </c>
      <c r="G21" s="68">
        <v>45163</v>
      </c>
      <c r="H21" s="68" t="s">
        <v>199</v>
      </c>
      <c r="I21" s="74">
        <v>8.3333333333333329E-2</v>
      </c>
      <c r="J21" s="75"/>
    </row>
    <row r="22" spans="1:10">
      <c r="A22" s="71" t="s">
        <v>103</v>
      </c>
      <c r="B22" s="71" t="s">
        <v>104</v>
      </c>
      <c r="C22" s="72" t="s">
        <v>105</v>
      </c>
      <c r="D22" s="72" t="s">
        <v>146</v>
      </c>
      <c r="E22" s="71" t="s">
        <v>192</v>
      </c>
      <c r="F22" s="71" t="s">
        <v>315</v>
      </c>
      <c r="G22" s="68">
        <v>45163</v>
      </c>
      <c r="H22" s="68" t="s">
        <v>199</v>
      </c>
      <c r="I22" s="74">
        <v>2.0833333333333332E-2</v>
      </c>
      <c r="J22" s="75"/>
    </row>
    <row r="23" spans="1:10">
      <c r="A23" s="58" t="s">
        <v>25</v>
      </c>
      <c r="B23" s="58" t="s">
        <v>10</v>
      </c>
      <c r="C23" s="65" t="s">
        <v>15</v>
      </c>
      <c r="D23" s="65" t="s">
        <v>164</v>
      </c>
      <c r="E23" s="66" t="s">
        <v>165</v>
      </c>
      <c r="F23" s="61" t="s">
        <v>166</v>
      </c>
      <c r="G23" s="61">
        <v>45058</v>
      </c>
      <c r="H23" s="61" t="s">
        <v>112</v>
      </c>
      <c r="I23" s="9">
        <v>4.1666666666666699E-2</v>
      </c>
      <c r="J23" s="25" t="s">
        <v>167</v>
      </c>
    </row>
    <row r="24" spans="1:10">
      <c r="A24" s="71" t="s">
        <v>25</v>
      </c>
      <c r="B24" s="71" t="s">
        <v>10</v>
      </c>
      <c r="C24" s="72" t="s">
        <v>15</v>
      </c>
      <c r="D24" s="72" t="s">
        <v>153</v>
      </c>
      <c r="E24" s="73" t="s">
        <v>172</v>
      </c>
      <c r="F24" s="68" t="s">
        <v>308</v>
      </c>
      <c r="G24" s="68">
        <v>45145</v>
      </c>
      <c r="H24" s="72" t="s">
        <v>112</v>
      </c>
      <c r="I24" s="74">
        <v>8.3333333333333301E-2</v>
      </c>
      <c r="J24" s="75"/>
    </row>
    <row r="25" spans="1:10">
      <c r="A25" s="71" t="s">
        <v>25</v>
      </c>
      <c r="B25" s="71" t="s">
        <v>10</v>
      </c>
      <c r="C25" s="72" t="s">
        <v>15</v>
      </c>
      <c r="D25" s="72" t="s">
        <v>173</v>
      </c>
      <c r="E25" s="77" t="s">
        <v>174</v>
      </c>
      <c r="F25" s="68" t="s">
        <v>175</v>
      </c>
      <c r="G25" s="70">
        <v>44985</v>
      </c>
      <c r="H25" s="72" t="s">
        <v>112</v>
      </c>
      <c r="I25" s="74">
        <v>0</v>
      </c>
      <c r="J25" s="75" t="s">
        <v>176</v>
      </c>
    </row>
    <row r="26" spans="1:10" ht="14.25" customHeight="1">
      <c r="A26" s="71" t="s">
        <v>25</v>
      </c>
      <c r="B26" s="71" t="s">
        <v>10</v>
      </c>
      <c r="C26" s="72" t="s">
        <v>15</v>
      </c>
      <c r="D26" s="72" t="s">
        <v>146</v>
      </c>
      <c r="E26" s="71" t="s">
        <v>179</v>
      </c>
      <c r="F26" s="70"/>
      <c r="G26" s="71"/>
      <c r="H26" s="72"/>
      <c r="I26" s="74">
        <v>4.1666666666666699E-2</v>
      </c>
      <c r="J26" s="75" t="s">
        <v>180</v>
      </c>
    </row>
    <row r="27" spans="1:10">
      <c r="A27" s="71" t="s">
        <v>25</v>
      </c>
      <c r="B27" s="71" t="s">
        <v>10</v>
      </c>
      <c r="C27" s="72" t="s">
        <v>15</v>
      </c>
      <c r="D27" s="72" t="s">
        <v>148</v>
      </c>
      <c r="E27" s="71" t="s">
        <v>177</v>
      </c>
      <c r="F27" s="68" t="s">
        <v>178</v>
      </c>
      <c r="G27" s="68">
        <v>44603</v>
      </c>
      <c r="H27" s="68" t="s">
        <v>112</v>
      </c>
      <c r="I27" s="74">
        <v>4.1666666666666699E-2</v>
      </c>
      <c r="J27" s="75"/>
    </row>
    <row r="28" spans="1:10">
      <c r="A28" t="s">
        <v>29</v>
      </c>
      <c r="B28" t="s">
        <v>10</v>
      </c>
      <c r="C28" s="2" t="s">
        <v>26</v>
      </c>
      <c r="D28" s="2" t="s">
        <v>164</v>
      </c>
      <c r="E28" s="31" t="s">
        <v>171</v>
      </c>
      <c r="F28" s="61" t="s">
        <v>307</v>
      </c>
      <c r="G28" s="64">
        <v>45090</v>
      </c>
      <c r="H28" s="61" t="s">
        <v>112</v>
      </c>
      <c r="I28" s="9">
        <v>1.38888888888889E-2</v>
      </c>
      <c r="J28" s="25" t="s">
        <v>170</v>
      </c>
    </row>
    <row r="29" spans="1:10" ht="15" customHeight="1">
      <c r="A29" s="71" t="s">
        <v>29</v>
      </c>
      <c r="B29" s="71" t="s">
        <v>10</v>
      </c>
      <c r="C29" s="72" t="s">
        <v>26</v>
      </c>
      <c r="D29" s="72" t="s">
        <v>146</v>
      </c>
      <c r="E29" s="77" t="s">
        <v>163</v>
      </c>
      <c r="F29" s="68"/>
      <c r="G29" s="71"/>
      <c r="H29" s="72"/>
      <c r="I29" s="74">
        <v>2.7777777777777801E-2</v>
      </c>
      <c r="J29" s="75"/>
    </row>
    <row r="30" spans="1:10">
      <c r="A30" s="71" t="s">
        <v>29</v>
      </c>
      <c r="B30" s="71" t="s">
        <v>10</v>
      </c>
      <c r="C30" s="72" t="s">
        <v>26</v>
      </c>
      <c r="D30" s="72" t="s">
        <v>148</v>
      </c>
      <c r="E30" s="73" t="s">
        <v>159</v>
      </c>
      <c r="F30" s="68" t="s">
        <v>160</v>
      </c>
      <c r="G30" s="68">
        <v>44963</v>
      </c>
      <c r="H30" s="68" t="s">
        <v>112</v>
      </c>
      <c r="I30" s="74">
        <v>0.125</v>
      </c>
      <c r="J30" s="71" t="s">
        <v>161</v>
      </c>
    </row>
    <row r="31" spans="1:10">
      <c r="A31" s="71" t="s">
        <v>31</v>
      </c>
      <c r="B31" s="71" t="s">
        <v>117</v>
      </c>
      <c r="C31" s="72" t="s">
        <v>118</v>
      </c>
      <c r="D31" s="72" t="s">
        <v>146</v>
      </c>
      <c r="E31" s="71" t="s">
        <v>309</v>
      </c>
      <c r="F31" s="71" t="s">
        <v>311</v>
      </c>
      <c r="G31" s="76">
        <v>45223</v>
      </c>
      <c r="H31" s="72" t="s">
        <v>112</v>
      </c>
      <c r="I31" s="74">
        <v>4.1666666666666664E-2</v>
      </c>
      <c r="J31" s="75"/>
    </row>
    <row r="32" spans="1:10">
      <c r="A32" s="71" t="s">
        <v>31</v>
      </c>
      <c r="B32" s="71" t="s">
        <v>10</v>
      </c>
      <c r="C32" s="72" t="s">
        <v>15</v>
      </c>
      <c r="D32" s="72" t="s">
        <v>146</v>
      </c>
      <c r="E32" s="71" t="s">
        <v>181</v>
      </c>
      <c r="F32" s="71"/>
      <c r="G32" s="71"/>
      <c r="H32" s="72"/>
      <c r="I32" s="74">
        <v>8.3333333333333301E-2</v>
      </c>
      <c r="J32" s="75"/>
    </row>
    <row r="33" spans="1:10">
      <c r="A33" s="71" t="s">
        <v>31</v>
      </c>
      <c r="B33" s="71" t="s">
        <v>117</v>
      </c>
      <c r="C33" s="72" t="s">
        <v>118</v>
      </c>
      <c r="D33" s="72" t="s">
        <v>146</v>
      </c>
      <c r="E33" s="71" t="s">
        <v>147</v>
      </c>
      <c r="F33" s="71" t="s">
        <v>315</v>
      </c>
      <c r="G33" s="68">
        <v>45163</v>
      </c>
      <c r="H33" s="68" t="s">
        <v>199</v>
      </c>
      <c r="I33" s="74">
        <v>8.3333333333333329E-2</v>
      </c>
      <c r="J33" s="75"/>
    </row>
    <row r="34" spans="1:10">
      <c r="A34" s="71" t="s">
        <v>31</v>
      </c>
      <c r="B34" s="71" t="s">
        <v>10</v>
      </c>
      <c r="C34" s="72" t="s">
        <v>15</v>
      </c>
      <c r="D34" s="72" t="s">
        <v>148</v>
      </c>
      <c r="E34" s="71" t="s">
        <v>182</v>
      </c>
      <c r="F34" s="68" t="s">
        <v>178</v>
      </c>
      <c r="G34" s="68">
        <v>44603</v>
      </c>
      <c r="H34" s="68" t="s">
        <v>112</v>
      </c>
      <c r="I34" s="74">
        <v>4.1666666666666699E-2</v>
      </c>
      <c r="J34" s="75"/>
    </row>
    <row r="35" spans="1:10">
      <c r="A35" s="71" t="s">
        <v>31</v>
      </c>
      <c r="B35" s="71" t="s">
        <v>10</v>
      </c>
      <c r="C35" s="72" t="s">
        <v>15</v>
      </c>
      <c r="D35" s="72" t="s">
        <v>148</v>
      </c>
      <c r="E35" s="71" t="s">
        <v>183</v>
      </c>
      <c r="F35" s="71" t="s">
        <v>184</v>
      </c>
      <c r="G35" s="68">
        <v>44727</v>
      </c>
      <c r="H35" s="68" t="s">
        <v>112</v>
      </c>
      <c r="I35" s="74">
        <v>8.3333333333333301E-2</v>
      </c>
      <c r="J35" s="75"/>
    </row>
    <row r="36" spans="1:10">
      <c r="A36" s="71" t="s">
        <v>185</v>
      </c>
      <c r="B36" s="71" t="s">
        <v>117</v>
      </c>
      <c r="C36" s="72" t="s">
        <v>118</v>
      </c>
      <c r="D36" s="72" t="s">
        <v>148</v>
      </c>
      <c r="E36" s="71" t="s">
        <v>186</v>
      </c>
      <c r="F36" s="68" t="s">
        <v>316</v>
      </c>
      <c r="G36" s="68">
        <v>45203</v>
      </c>
      <c r="H36" s="68" t="s">
        <v>112</v>
      </c>
      <c r="I36" s="74">
        <v>0.16666666666666699</v>
      </c>
      <c r="J36" s="75"/>
    </row>
    <row r="37" spans="1:10">
      <c r="A37" t="s">
        <v>35</v>
      </c>
      <c r="B37" t="s">
        <v>10</v>
      </c>
      <c r="C37" s="2" t="s">
        <v>26</v>
      </c>
      <c r="D37" s="2" t="s">
        <v>164</v>
      </c>
      <c r="E37" s="31" t="s">
        <v>169</v>
      </c>
      <c r="F37" s="61" t="s">
        <v>307</v>
      </c>
      <c r="G37" s="60">
        <v>45090</v>
      </c>
      <c r="H37" s="61" t="s">
        <v>112</v>
      </c>
      <c r="I37" s="9">
        <v>4.1666666666666699E-2</v>
      </c>
      <c r="J37" s="25" t="s">
        <v>170</v>
      </c>
    </row>
    <row r="38" spans="1:10">
      <c r="A38" s="71" t="s">
        <v>35</v>
      </c>
      <c r="B38" s="71" t="s">
        <v>10</v>
      </c>
      <c r="C38" s="72" t="s">
        <v>26</v>
      </c>
      <c r="D38" s="72" t="s">
        <v>173</v>
      </c>
      <c r="E38" s="77" t="s">
        <v>174</v>
      </c>
      <c r="F38" s="68" t="s">
        <v>175</v>
      </c>
      <c r="G38" s="70">
        <v>44985</v>
      </c>
      <c r="H38" s="72" t="s">
        <v>112</v>
      </c>
      <c r="I38" s="74">
        <v>0</v>
      </c>
      <c r="J38" s="75" t="s">
        <v>176</v>
      </c>
    </row>
    <row r="39" spans="1:10">
      <c r="A39" s="71" t="s">
        <v>35</v>
      </c>
      <c r="B39" s="71" t="s">
        <v>10</v>
      </c>
      <c r="C39" s="72" t="s">
        <v>26</v>
      </c>
      <c r="D39" s="72" t="s">
        <v>148</v>
      </c>
      <c r="E39" s="71" t="s">
        <v>187</v>
      </c>
      <c r="F39" s="68" t="s">
        <v>188</v>
      </c>
      <c r="G39" s="68">
        <v>44963</v>
      </c>
      <c r="H39" s="68" t="s">
        <v>112</v>
      </c>
      <c r="I39" s="74">
        <v>0.16666666666666699</v>
      </c>
      <c r="J39" s="72" t="s">
        <v>189</v>
      </c>
    </row>
    <row r="40" spans="1:10">
      <c r="A40" t="s">
        <v>36</v>
      </c>
      <c r="B40" t="s">
        <v>10</v>
      </c>
      <c r="C40" s="2" t="s">
        <v>15</v>
      </c>
      <c r="D40" s="2" t="s">
        <v>146</v>
      </c>
      <c r="E40" t="s">
        <v>190</v>
      </c>
      <c r="F40" t="s">
        <v>302</v>
      </c>
      <c r="G40" t="s">
        <v>303</v>
      </c>
      <c r="H40" t="s">
        <v>112</v>
      </c>
      <c r="I40" s="9">
        <v>0.125</v>
      </c>
    </row>
    <row r="41" spans="1:10">
      <c r="A41" t="s">
        <v>36</v>
      </c>
      <c r="B41" t="s">
        <v>10</v>
      </c>
      <c r="C41" s="2" t="s">
        <v>15</v>
      </c>
      <c r="D41" s="2" t="s">
        <v>164</v>
      </c>
      <c r="E41" t="s">
        <v>305</v>
      </c>
      <c r="F41" s="61" t="s">
        <v>304</v>
      </c>
      <c r="G41" s="64">
        <v>45005</v>
      </c>
      <c r="H41" s="58" t="s">
        <v>112</v>
      </c>
      <c r="I41" s="9">
        <v>0</v>
      </c>
      <c r="J41" s="25" t="s">
        <v>191</v>
      </c>
    </row>
    <row r="42" spans="1:10">
      <c r="A42" s="58" t="s">
        <v>36</v>
      </c>
      <c r="B42" s="58" t="s">
        <v>10</v>
      </c>
      <c r="C42" s="65" t="s">
        <v>15</v>
      </c>
      <c r="D42" s="65" t="s">
        <v>164</v>
      </c>
      <c r="E42" s="66" t="s">
        <v>165</v>
      </c>
      <c r="F42" s="61" t="s">
        <v>166</v>
      </c>
      <c r="G42" s="61">
        <v>45058</v>
      </c>
      <c r="H42" s="61" t="s">
        <v>112</v>
      </c>
      <c r="I42" s="9">
        <v>0</v>
      </c>
      <c r="J42" s="25" t="s">
        <v>167</v>
      </c>
    </row>
    <row r="43" spans="1:10">
      <c r="A43" t="s">
        <v>36</v>
      </c>
      <c r="B43" t="s">
        <v>10</v>
      </c>
      <c r="C43" s="2" t="s">
        <v>15</v>
      </c>
      <c r="D43" s="2" t="s">
        <v>164</v>
      </c>
      <c r="E43" s="31" t="s">
        <v>169</v>
      </c>
      <c r="F43" s="61" t="s">
        <v>307</v>
      </c>
      <c r="G43" s="64">
        <v>45090</v>
      </c>
      <c r="H43" s="61" t="s">
        <v>112</v>
      </c>
      <c r="I43" s="9">
        <v>0</v>
      </c>
      <c r="J43" s="25" t="s">
        <v>170</v>
      </c>
    </row>
    <row r="44" spans="1:10">
      <c r="A44" s="71" t="s">
        <v>36</v>
      </c>
      <c r="B44" s="71" t="s">
        <v>10</v>
      </c>
      <c r="C44" s="72" t="s">
        <v>26</v>
      </c>
      <c r="D44" s="72" t="s">
        <v>146</v>
      </c>
      <c r="E44" s="73" t="s">
        <v>194</v>
      </c>
      <c r="F44" s="70" t="s">
        <v>312</v>
      </c>
      <c r="G44" s="76">
        <v>45187</v>
      </c>
      <c r="H44" s="72" t="s">
        <v>112</v>
      </c>
      <c r="I44" s="74">
        <v>4.1666666666666699E-2</v>
      </c>
      <c r="J44" s="75"/>
    </row>
    <row r="45" spans="1:10">
      <c r="A45" s="71" t="s">
        <v>36</v>
      </c>
      <c r="B45" s="71" t="s">
        <v>10</v>
      </c>
      <c r="C45" s="72" t="s">
        <v>15</v>
      </c>
      <c r="D45" s="72" t="s">
        <v>173</v>
      </c>
      <c r="E45" s="77" t="s">
        <v>174</v>
      </c>
      <c r="F45" s="68" t="s">
        <v>175</v>
      </c>
      <c r="G45" s="70">
        <v>44985</v>
      </c>
      <c r="H45" s="72" t="s">
        <v>112</v>
      </c>
      <c r="I45" s="74">
        <v>4.1666666666666664E-2</v>
      </c>
      <c r="J45" s="75" t="s">
        <v>176</v>
      </c>
    </row>
    <row r="46" spans="1:10">
      <c r="A46" s="71" t="s">
        <v>36</v>
      </c>
      <c r="B46" s="71" t="s">
        <v>10</v>
      </c>
      <c r="C46" s="72" t="s">
        <v>15</v>
      </c>
      <c r="D46" s="72" t="s">
        <v>148</v>
      </c>
      <c r="E46" s="71" t="s">
        <v>182</v>
      </c>
      <c r="F46" s="68" t="s">
        <v>178</v>
      </c>
      <c r="G46" s="68">
        <v>44603</v>
      </c>
      <c r="H46" s="68" t="s">
        <v>112</v>
      </c>
      <c r="I46" s="74">
        <v>4.1666666666666699E-2</v>
      </c>
      <c r="J46" s="75"/>
    </row>
    <row r="47" spans="1:10">
      <c r="A47" s="71" t="s">
        <v>116</v>
      </c>
      <c r="B47" s="71" t="s">
        <v>117</v>
      </c>
      <c r="C47" s="72" t="s">
        <v>118</v>
      </c>
      <c r="D47" s="72" t="s">
        <v>173</v>
      </c>
      <c r="E47" s="77" t="s">
        <v>174</v>
      </c>
      <c r="F47" s="68" t="s">
        <v>175</v>
      </c>
      <c r="G47" s="70">
        <v>44985</v>
      </c>
      <c r="H47" s="72" t="s">
        <v>112</v>
      </c>
      <c r="I47" s="74">
        <v>0</v>
      </c>
      <c r="J47" s="75" t="s">
        <v>176</v>
      </c>
    </row>
    <row r="48" spans="1:10">
      <c r="A48" s="71" t="s">
        <v>116</v>
      </c>
      <c r="B48" s="71" t="s">
        <v>117</v>
      </c>
      <c r="C48" s="72" t="s">
        <v>118</v>
      </c>
      <c r="D48" s="72" t="s">
        <v>146</v>
      </c>
      <c r="E48" s="71" t="s">
        <v>147</v>
      </c>
      <c r="F48" s="71" t="s">
        <v>315</v>
      </c>
      <c r="G48" s="68">
        <v>45163</v>
      </c>
      <c r="H48" s="68" t="s">
        <v>199</v>
      </c>
      <c r="I48" s="74">
        <v>8.3333333333333329E-2</v>
      </c>
      <c r="J48" s="75"/>
    </row>
    <row r="49" spans="1:10">
      <c r="A49" s="71" t="s">
        <v>317</v>
      </c>
      <c r="B49" s="71" t="s">
        <v>117</v>
      </c>
      <c r="C49" s="72" t="s">
        <v>118</v>
      </c>
      <c r="D49" s="72" t="s">
        <v>148</v>
      </c>
      <c r="E49" s="71" t="s">
        <v>216</v>
      </c>
      <c r="F49" s="68" t="s">
        <v>316</v>
      </c>
      <c r="G49" s="68">
        <v>45203</v>
      </c>
      <c r="H49" s="68" t="s">
        <v>112</v>
      </c>
      <c r="I49" s="74">
        <v>0.16666666666666699</v>
      </c>
      <c r="J49" s="75"/>
    </row>
    <row r="50" spans="1:10">
      <c r="A50" s="71" t="s">
        <v>271</v>
      </c>
      <c r="B50" s="71" t="s">
        <v>10</v>
      </c>
      <c r="C50" s="72" t="s">
        <v>15</v>
      </c>
      <c r="D50" s="72" t="s">
        <v>148</v>
      </c>
      <c r="E50" s="77" t="s">
        <v>200</v>
      </c>
      <c r="F50" s="68" t="s">
        <v>201</v>
      </c>
      <c r="G50" s="68">
        <v>44840</v>
      </c>
      <c r="H50" s="68" t="s">
        <v>112</v>
      </c>
      <c r="I50" s="74">
        <v>0.125</v>
      </c>
      <c r="J50" s="75"/>
    </row>
    <row r="51" spans="1:10">
      <c r="A51" s="71" t="s">
        <v>193</v>
      </c>
      <c r="B51" s="71" t="s">
        <v>117</v>
      </c>
      <c r="C51" s="72" t="s">
        <v>118</v>
      </c>
      <c r="D51" s="72" t="s">
        <v>146</v>
      </c>
      <c r="E51" s="71" t="s">
        <v>195</v>
      </c>
      <c r="F51" s="71" t="s">
        <v>311</v>
      </c>
      <c r="G51" s="76">
        <v>45223</v>
      </c>
      <c r="H51" s="72" t="s">
        <v>112</v>
      </c>
      <c r="I51" s="74">
        <v>4.1666666666666699E-2</v>
      </c>
      <c r="J51" s="75"/>
    </row>
    <row r="52" spans="1:10">
      <c r="A52" s="71" t="s">
        <v>193</v>
      </c>
      <c r="B52" s="71" t="s">
        <v>117</v>
      </c>
      <c r="C52" s="72" t="s">
        <v>118</v>
      </c>
      <c r="D52" s="72" t="s">
        <v>146</v>
      </c>
      <c r="E52" s="73" t="s">
        <v>194</v>
      </c>
      <c r="F52" s="70" t="s">
        <v>312</v>
      </c>
      <c r="G52" s="76">
        <v>45187</v>
      </c>
      <c r="H52" s="72" t="s">
        <v>112</v>
      </c>
      <c r="I52" s="74">
        <v>4.1666666666666699E-2</v>
      </c>
      <c r="J52" s="75"/>
    </row>
    <row r="53" spans="1:10">
      <c r="A53" s="71" t="s">
        <v>196</v>
      </c>
      <c r="B53" s="71" t="s">
        <v>117</v>
      </c>
      <c r="C53" s="72" t="s">
        <v>118</v>
      </c>
      <c r="D53" s="72" t="s">
        <v>146</v>
      </c>
      <c r="E53" s="71" t="s">
        <v>197</v>
      </c>
      <c r="F53" s="71" t="s">
        <v>198</v>
      </c>
      <c r="G53" s="68">
        <v>44819</v>
      </c>
      <c r="H53" s="72" t="s">
        <v>199</v>
      </c>
      <c r="I53" s="74">
        <v>0.20833333333333301</v>
      </c>
      <c r="J53" s="75"/>
    </row>
    <row r="54" spans="1:10">
      <c r="A54" s="71" t="s">
        <v>196</v>
      </c>
      <c r="B54" s="71" t="s">
        <v>117</v>
      </c>
      <c r="C54" s="72" t="s">
        <v>118</v>
      </c>
      <c r="D54" s="72" t="s">
        <v>148</v>
      </c>
      <c r="E54" s="77" t="s">
        <v>200</v>
      </c>
      <c r="F54" s="68" t="s">
        <v>201</v>
      </c>
      <c r="G54" s="68">
        <v>44840</v>
      </c>
      <c r="H54" s="68" t="s">
        <v>112</v>
      </c>
      <c r="I54" s="74">
        <v>0.125</v>
      </c>
      <c r="J54" s="75"/>
    </row>
    <row r="55" spans="1:10">
      <c r="A55" s="71" t="s">
        <v>119</v>
      </c>
      <c r="B55" s="71" t="s">
        <v>117</v>
      </c>
      <c r="C55" s="72" t="s">
        <v>118</v>
      </c>
      <c r="D55" s="72" t="s">
        <v>146</v>
      </c>
      <c r="E55" s="71" t="s">
        <v>197</v>
      </c>
      <c r="F55" s="71" t="s">
        <v>198</v>
      </c>
      <c r="G55" s="68">
        <v>44819</v>
      </c>
      <c r="H55" s="72" t="s">
        <v>199</v>
      </c>
      <c r="I55" s="74">
        <v>0.20833333333333301</v>
      </c>
      <c r="J55" s="75"/>
    </row>
    <row r="56" spans="1:10">
      <c r="A56" s="71" t="s">
        <v>34</v>
      </c>
      <c r="B56" s="71" t="s">
        <v>10</v>
      </c>
      <c r="C56" s="72" t="s">
        <v>15</v>
      </c>
      <c r="D56" s="72" t="s">
        <v>153</v>
      </c>
      <c r="E56" s="73" t="s">
        <v>154</v>
      </c>
      <c r="F56" s="68" t="s">
        <v>308</v>
      </c>
      <c r="G56" s="68">
        <v>45145</v>
      </c>
      <c r="H56" s="72" t="s">
        <v>112</v>
      </c>
      <c r="I56" s="74">
        <v>8.3333333333333301E-2</v>
      </c>
      <c r="J56" s="75"/>
    </row>
    <row r="57" spans="1:10">
      <c r="A57" s="71" t="s">
        <v>34</v>
      </c>
      <c r="B57" s="71" t="s">
        <v>10</v>
      </c>
      <c r="C57" s="72" t="s">
        <v>15</v>
      </c>
      <c r="D57" s="72" t="s">
        <v>148</v>
      </c>
      <c r="E57" s="71" t="s">
        <v>182</v>
      </c>
      <c r="F57" s="68" t="s">
        <v>178</v>
      </c>
      <c r="G57" s="68">
        <v>44603</v>
      </c>
      <c r="H57" s="68" t="s">
        <v>112</v>
      </c>
      <c r="I57" s="74">
        <v>4.1666666666666699E-2</v>
      </c>
      <c r="J57" s="75"/>
    </row>
    <row r="58" spans="1:10">
      <c r="A58" t="s">
        <v>39</v>
      </c>
      <c r="B58" t="s">
        <v>117</v>
      </c>
      <c r="C58" s="2" t="s">
        <v>118</v>
      </c>
      <c r="D58" s="2" t="s">
        <v>146</v>
      </c>
      <c r="E58" t="s">
        <v>190</v>
      </c>
      <c r="F58" t="s">
        <v>302</v>
      </c>
      <c r="G58" t="s">
        <v>303</v>
      </c>
      <c r="H58" t="s">
        <v>112</v>
      </c>
      <c r="I58" s="9">
        <v>0.125</v>
      </c>
      <c r="J58" s="25"/>
    </row>
    <row r="59" spans="1:10">
      <c r="A59" s="71" t="s">
        <v>39</v>
      </c>
      <c r="B59" s="71" t="s">
        <v>117</v>
      </c>
      <c r="C59" s="72" t="s">
        <v>118</v>
      </c>
      <c r="D59" s="72" t="s">
        <v>146</v>
      </c>
      <c r="E59" s="73" t="s">
        <v>194</v>
      </c>
      <c r="F59" s="70" t="s">
        <v>312</v>
      </c>
      <c r="G59" s="76">
        <v>45187</v>
      </c>
      <c r="H59" s="72" t="s">
        <v>112</v>
      </c>
      <c r="I59" s="74">
        <v>4.1666666666666699E-2</v>
      </c>
      <c r="J59" s="75"/>
    </row>
    <row r="60" spans="1:10">
      <c r="A60" s="71" t="s">
        <v>42</v>
      </c>
      <c r="B60" s="71" t="s">
        <v>10</v>
      </c>
      <c r="C60" s="72" t="s">
        <v>15</v>
      </c>
      <c r="D60" s="72" t="s">
        <v>153</v>
      </c>
      <c r="E60" s="73" t="s">
        <v>154</v>
      </c>
      <c r="F60" s="68" t="s">
        <v>308</v>
      </c>
      <c r="G60" s="68">
        <v>45145</v>
      </c>
      <c r="H60" s="72" t="s">
        <v>112</v>
      </c>
      <c r="I60" s="74">
        <v>8.3333333333333301E-2</v>
      </c>
      <c r="J60" s="75"/>
    </row>
    <row r="61" spans="1:10">
      <c r="A61" s="71" t="s">
        <v>42</v>
      </c>
      <c r="B61" s="71" t="s">
        <v>10</v>
      </c>
      <c r="C61" s="72" t="s">
        <v>15</v>
      </c>
      <c r="D61" s="72" t="s">
        <v>148</v>
      </c>
      <c r="E61" s="71" t="s">
        <v>187</v>
      </c>
      <c r="F61" s="68" t="s">
        <v>188</v>
      </c>
      <c r="G61" s="68">
        <v>44963</v>
      </c>
      <c r="H61" s="68" t="s">
        <v>112</v>
      </c>
      <c r="I61" s="74">
        <v>0.20833333333333301</v>
      </c>
      <c r="J61" s="72" t="s">
        <v>189</v>
      </c>
    </row>
    <row r="62" spans="1:10">
      <c r="A62" s="71" t="s">
        <v>44</v>
      </c>
      <c r="B62" s="71" t="s">
        <v>10</v>
      </c>
      <c r="C62" s="72" t="s">
        <v>15</v>
      </c>
      <c r="D62" s="72" t="s">
        <v>153</v>
      </c>
      <c r="E62" s="73" t="s">
        <v>154</v>
      </c>
      <c r="F62" s="68" t="s">
        <v>308</v>
      </c>
      <c r="G62" s="68">
        <v>45145</v>
      </c>
      <c r="H62" s="72" t="s">
        <v>112</v>
      </c>
      <c r="I62" s="74">
        <v>8.3333333333333301E-2</v>
      </c>
      <c r="J62" s="75"/>
    </row>
    <row r="63" spans="1:10">
      <c r="A63" s="71" t="s">
        <v>44</v>
      </c>
      <c r="B63" s="71" t="s">
        <v>10</v>
      </c>
      <c r="C63" s="72" t="s">
        <v>15</v>
      </c>
      <c r="D63" s="72" t="s">
        <v>146</v>
      </c>
      <c r="E63" s="73" t="s">
        <v>204</v>
      </c>
      <c r="F63" s="68" t="s">
        <v>157</v>
      </c>
      <c r="G63" s="68">
        <v>44908</v>
      </c>
      <c r="H63" s="72" t="s">
        <v>155</v>
      </c>
      <c r="I63" s="74">
        <v>0.125</v>
      </c>
      <c r="J63" s="72" t="s">
        <v>158</v>
      </c>
    </row>
    <row r="64" spans="1:10">
      <c r="A64" s="71" t="s">
        <v>44</v>
      </c>
      <c r="B64" s="71" t="s">
        <v>10</v>
      </c>
      <c r="C64" s="72" t="s">
        <v>26</v>
      </c>
      <c r="D64" s="72" t="s">
        <v>146</v>
      </c>
      <c r="E64" s="71" t="s">
        <v>192</v>
      </c>
      <c r="F64" s="71" t="s">
        <v>315</v>
      </c>
      <c r="G64" s="68">
        <v>45163</v>
      </c>
      <c r="H64" s="68" t="s">
        <v>199</v>
      </c>
      <c r="I64" s="74">
        <v>2.0833333333333332E-2</v>
      </c>
      <c r="J64" s="75"/>
    </row>
    <row r="65" spans="1:10">
      <c r="A65" s="71" t="s">
        <v>44</v>
      </c>
      <c r="B65" s="71" t="s">
        <v>10</v>
      </c>
      <c r="C65" s="72" t="s">
        <v>15</v>
      </c>
      <c r="D65" s="72" t="s">
        <v>148</v>
      </c>
      <c r="E65" s="71" t="s">
        <v>182</v>
      </c>
      <c r="F65" s="68" t="s">
        <v>178</v>
      </c>
      <c r="G65" s="68">
        <v>44603</v>
      </c>
      <c r="H65" s="68" t="s">
        <v>112</v>
      </c>
      <c r="I65" s="74">
        <v>4.1666666666666699E-2</v>
      </c>
      <c r="J65" s="75"/>
    </row>
    <row r="66" spans="1:10">
      <c r="A66" s="71" t="s">
        <v>205</v>
      </c>
      <c r="B66" s="71" t="s">
        <v>117</v>
      </c>
      <c r="C66" s="72" t="s">
        <v>118</v>
      </c>
      <c r="D66" s="72" t="s">
        <v>173</v>
      </c>
      <c r="E66" s="77" t="s">
        <v>174</v>
      </c>
      <c r="F66" s="68" t="s">
        <v>175</v>
      </c>
      <c r="G66" s="70">
        <v>44985</v>
      </c>
      <c r="H66" s="72" t="s">
        <v>112</v>
      </c>
      <c r="I66" s="74">
        <v>0</v>
      </c>
      <c r="J66" s="75" t="s">
        <v>176</v>
      </c>
    </row>
    <row r="67" spans="1:10">
      <c r="A67" s="71" t="s">
        <v>205</v>
      </c>
      <c r="B67" s="71" t="s">
        <v>117</v>
      </c>
      <c r="C67" s="72" t="s">
        <v>118</v>
      </c>
      <c r="D67" s="72" t="s">
        <v>146</v>
      </c>
      <c r="E67" s="71" t="s">
        <v>190</v>
      </c>
      <c r="F67" s="71" t="s">
        <v>302</v>
      </c>
      <c r="G67" s="71" t="s">
        <v>303</v>
      </c>
      <c r="H67" s="71" t="s">
        <v>112</v>
      </c>
      <c r="I67" s="74">
        <v>0.125</v>
      </c>
      <c r="J67" s="75"/>
    </row>
    <row r="68" spans="1:10">
      <c r="A68" t="s">
        <v>207</v>
      </c>
      <c r="B68" t="s">
        <v>117</v>
      </c>
      <c r="C68" s="2" t="s">
        <v>118</v>
      </c>
      <c r="D68" s="2" t="s">
        <v>146</v>
      </c>
      <c r="E68" t="s">
        <v>190</v>
      </c>
      <c r="F68" t="s">
        <v>302</v>
      </c>
      <c r="G68" t="s">
        <v>303</v>
      </c>
      <c r="H68" t="s">
        <v>112</v>
      </c>
      <c r="I68" s="9">
        <v>0.125</v>
      </c>
      <c r="J68" s="25"/>
    </row>
    <row r="69" spans="1:10">
      <c r="A69" s="71" t="s">
        <v>207</v>
      </c>
      <c r="B69" s="71" t="s">
        <v>117</v>
      </c>
      <c r="C69" s="72" t="s">
        <v>118</v>
      </c>
      <c r="D69" s="72" t="s">
        <v>146</v>
      </c>
      <c r="E69" s="71" t="s">
        <v>192</v>
      </c>
      <c r="F69" s="71" t="s">
        <v>315</v>
      </c>
      <c r="G69" s="68">
        <v>45163</v>
      </c>
      <c r="H69" s="68" t="s">
        <v>199</v>
      </c>
      <c r="I69" s="74">
        <v>2.0833333333333332E-2</v>
      </c>
      <c r="J69" s="75"/>
    </row>
    <row r="70" spans="1:10">
      <c r="A70" s="71" t="s">
        <v>207</v>
      </c>
      <c r="B70" s="71" t="s">
        <v>117</v>
      </c>
      <c r="C70" s="72" t="s">
        <v>118</v>
      </c>
      <c r="D70" s="72" t="s">
        <v>148</v>
      </c>
      <c r="E70" s="71" t="s">
        <v>149</v>
      </c>
      <c r="F70" s="68" t="s">
        <v>316</v>
      </c>
      <c r="G70" s="68">
        <v>45203</v>
      </c>
      <c r="H70" s="68" t="s">
        <v>112</v>
      </c>
      <c r="I70" s="74">
        <v>0.25</v>
      </c>
      <c r="J70" s="75"/>
    </row>
    <row r="71" spans="1:10">
      <c r="A71" t="s">
        <v>45</v>
      </c>
      <c r="B71" t="s">
        <v>10</v>
      </c>
      <c r="C71" s="2" t="s">
        <v>15</v>
      </c>
      <c r="D71" s="2" t="s">
        <v>164</v>
      </c>
      <c r="E71" t="s">
        <v>306</v>
      </c>
      <c r="F71" s="61" t="s">
        <v>304</v>
      </c>
      <c r="G71" s="64">
        <v>45005</v>
      </c>
      <c r="H71" s="58" t="s">
        <v>112</v>
      </c>
      <c r="I71" s="9">
        <v>0</v>
      </c>
      <c r="J71" s="25" t="s">
        <v>191</v>
      </c>
    </row>
    <row r="72" spans="1:10">
      <c r="A72" s="71" t="s">
        <v>45</v>
      </c>
      <c r="B72" s="71" t="s">
        <v>10</v>
      </c>
      <c r="C72" s="72" t="s">
        <v>15</v>
      </c>
      <c r="D72" s="72" t="s">
        <v>153</v>
      </c>
      <c r="E72" s="73" t="s">
        <v>154</v>
      </c>
      <c r="F72" s="68" t="s">
        <v>308</v>
      </c>
      <c r="G72" s="68">
        <v>45145</v>
      </c>
      <c r="H72" s="72" t="s">
        <v>112</v>
      </c>
      <c r="I72" s="74">
        <v>8.3333333333333301E-2</v>
      </c>
      <c r="J72" s="75"/>
    </row>
    <row r="73" spans="1:10">
      <c r="A73" s="71" t="s">
        <v>45</v>
      </c>
      <c r="B73" s="71" t="s">
        <v>10</v>
      </c>
      <c r="C73" s="72" t="s">
        <v>15</v>
      </c>
      <c r="D73" s="72" t="s">
        <v>173</v>
      </c>
      <c r="E73" s="77" t="s">
        <v>174</v>
      </c>
      <c r="F73" s="68" t="s">
        <v>314</v>
      </c>
      <c r="G73" s="70">
        <v>44987</v>
      </c>
      <c r="H73" s="72" t="s">
        <v>112</v>
      </c>
      <c r="I73" s="74">
        <v>4.1666666666666664E-2</v>
      </c>
      <c r="J73" s="75" t="s">
        <v>176</v>
      </c>
    </row>
    <row r="74" spans="1:10">
      <c r="A74" s="71" t="s">
        <v>45</v>
      </c>
      <c r="B74" s="71" t="s">
        <v>10</v>
      </c>
      <c r="C74" s="72" t="s">
        <v>15</v>
      </c>
      <c r="D74" s="72" t="s">
        <v>146</v>
      </c>
      <c r="E74" s="71" t="s">
        <v>179</v>
      </c>
      <c r="F74" s="70"/>
      <c r="G74" s="71"/>
      <c r="H74" s="72"/>
      <c r="I74" s="74">
        <v>4.1666666666666699E-2</v>
      </c>
      <c r="J74" s="75" t="s">
        <v>180</v>
      </c>
    </row>
    <row r="75" spans="1:10">
      <c r="A75" s="71" t="s">
        <v>45</v>
      </c>
      <c r="B75" s="71" t="s">
        <v>10</v>
      </c>
      <c r="C75" s="72" t="s">
        <v>15</v>
      </c>
      <c r="D75" s="72" t="s">
        <v>148</v>
      </c>
      <c r="E75" s="71" t="s">
        <v>183</v>
      </c>
      <c r="F75" s="71" t="s">
        <v>184</v>
      </c>
      <c r="G75" s="68">
        <v>44727</v>
      </c>
      <c r="H75" s="68" t="s">
        <v>112</v>
      </c>
      <c r="I75" s="74">
        <v>8.3333333333333301E-2</v>
      </c>
      <c r="J75" s="75"/>
    </row>
    <row r="76" spans="1:10">
      <c r="A76" s="71" t="s">
        <v>210</v>
      </c>
      <c r="B76" s="71" t="s">
        <v>117</v>
      </c>
      <c r="C76" s="72" t="s">
        <v>118</v>
      </c>
      <c r="D76" s="72" t="s">
        <v>148</v>
      </c>
      <c r="E76" s="71" t="s">
        <v>186</v>
      </c>
      <c r="F76" s="68" t="s">
        <v>316</v>
      </c>
      <c r="G76" s="68">
        <v>45203</v>
      </c>
      <c r="H76" s="68" t="s">
        <v>112</v>
      </c>
      <c r="I76" s="74">
        <v>0.16666666666666699</v>
      </c>
      <c r="J76" s="75"/>
    </row>
    <row r="77" spans="1:10">
      <c r="A77" s="71" t="s">
        <v>211</v>
      </c>
      <c r="B77" s="71" t="s">
        <v>117</v>
      </c>
      <c r="C77" s="72" t="s">
        <v>118</v>
      </c>
      <c r="D77" s="72" t="s">
        <v>146</v>
      </c>
      <c r="E77" s="71" t="s">
        <v>197</v>
      </c>
      <c r="F77" s="71" t="s">
        <v>198</v>
      </c>
      <c r="G77" s="68">
        <v>44819</v>
      </c>
      <c r="H77" s="72" t="s">
        <v>199</v>
      </c>
      <c r="I77" s="74">
        <v>0.20833333333333301</v>
      </c>
      <c r="J77" s="75"/>
    </row>
    <row r="78" spans="1:10">
      <c r="A78" s="71" t="s">
        <v>211</v>
      </c>
      <c r="B78" s="71" t="s">
        <v>117</v>
      </c>
      <c r="C78" s="72" t="s">
        <v>118</v>
      </c>
      <c r="D78" s="72" t="s">
        <v>146</v>
      </c>
      <c r="E78" s="77" t="s">
        <v>212</v>
      </c>
      <c r="F78" s="68"/>
      <c r="G78" s="71"/>
      <c r="H78" s="72"/>
      <c r="I78" s="74">
        <v>0.16666666666666699</v>
      </c>
      <c r="J78" s="75"/>
    </row>
    <row r="79" spans="1:10">
      <c r="A79" s="71" t="s">
        <v>211</v>
      </c>
      <c r="B79" s="71" t="s">
        <v>117</v>
      </c>
      <c r="C79" s="72" t="s">
        <v>118</v>
      </c>
      <c r="D79" s="72" t="s">
        <v>173</v>
      </c>
      <c r="E79" s="77" t="s">
        <v>174</v>
      </c>
      <c r="F79" s="68" t="s">
        <v>175</v>
      </c>
      <c r="G79" s="70">
        <v>44985</v>
      </c>
      <c r="H79" s="72" t="s">
        <v>112</v>
      </c>
      <c r="I79" s="74">
        <v>0</v>
      </c>
      <c r="J79" s="75" t="s">
        <v>176</v>
      </c>
    </row>
    <row r="80" spans="1:10">
      <c r="A80" s="71" t="s">
        <v>211</v>
      </c>
      <c r="B80" s="71" t="s">
        <v>117</v>
      </c>
      <c r="C80" s="72" t="s">
        <v>118</v>
      </c>
      <c r="D80" s="72" t="s">
        <v>146</v>
      </c>
      <c r="E80" s="71" t="s">
        <v>190</v>
      </c>
      <c r="F80" s="71" t="s">
        <v>302</v>
      </c>
      <c r="G80" s="71" t="s">
        <v>303</v>
      </c>
      <c r="H80" s="71" t="s">
        <v>112</v>
      </c>
      <c r="I80" s="74">
        <v>0.125</v>
      </c>
      <c r="J80" s="75"/>
    </row>
    <row r="81" spans="1:10">
      <c r="A81" s="58" t="s">
        <v>122</v>
      </c>
      <c r="B81" s="58" t="s">
        <v>117</v>
      </c>
      <c r="C81" s="65" t="s">
        <v>118</v>
      </c>
      <c r="D81" s="65" t="s">
        <v>164</v>
      </c>
      <c r="E81" s="66" t="s">
        <v>168</v>
      </c>
      <c r="F81" s="61" t="s">
        <v>166</v>
      </c>
      <c r="G81" s="61">
        <v>45058</v>
      </c>
      <c r="H81" s="61" t="s">
        <v>112</v>
      </c>
      <c r="I81" s="9">
        <v>1.38888888888889E-2</v>
      </c>
      <c r="J81" s="25" t="s">
        <v>167</v>
      </c>
    </row>
    <row r="82" spans="1:10">
      <c r="A82" t="s">
        <v>122</v>
      </c>
      <c r="B82" t="s">
        <v>117</v>
      </c>
      <c r="C82" s="2" t="s">
        <v>118</v>
      </c>
      <c r="D82" s="2" t="s">
        <v>164</v>
      </c>
      <c r="E82" s="31" t="s">
        <v>171</v>
      </c>
      <c r="F82" s="61" t="s">
        <v>307</v>
      </c>
      <c r="G82" s="64">
        <v>45090</v>
      </c>
      <c r="H82" s="61" t="s">
        <v>112</v>
      </c>
      <c r="I82" s="9">
        <v>1.38888888888889E-2</v>
      </c>
      <c r="J82" s="25" t="s">
        <v>170</v>
      </c>
    </row>
    <row r="83" spans="1:10">
      <c r="A83" s="71" t="s">
        <v>122</v>
      </c>
      <c r="B83" s="71" t="s">
        <v>117</v>
      </c>
      <c r="C83" s="72" t="s">
        <v>118</v>
      </c>
      <c r="D83" s="72" t="s">
        <v>153</v>
      </c>
      <c r="E83" s="73" t="s">
        <v>154</v>
      </c>
      <c r="F83" s="68" t="s">
        <v>308</v>
      </c>
      <c r="G83" s="68">
        <v>45145</v>
      </c>
      <c r="H83" s="72" t="s">
        <v>112</v>
      </c>
      <c r="I83" s="74">
        <v>8.3333333333333301E-2</v>
      </c>
      <c r="J83" s="75"/>
    </row>
    <row r="84" spans="1:10">
      <c r="A84" s="71" t="s">
        <v>122</v>
      </c>
      <c r="B84" s="71" t="s">
        <v>117</v>
      </c>
      <c r="C84" s="72" t="s">
        <v>118</v>
      </c>
      <c r="D84" s="72" t="s">
        <v>146</v>
      </c>
      <c r="E84" s="71" t="s">
        <v>195</v>
      </c>
      <c r="F84" s="71" t="s">
        <v>311</v>
      </c>
      <c r="G84" s="76">
        <v>45223</v>
      </c>
      <c r="H84" s="72" t="s">
        <v>112</v>
      </c>
      <c r="I84" s="74">
        <v>4.1666666666666699E-2</v>
      </c>
      <c r="J84" s="75"/>
    </row>
    <row r="85" spans="1:10">
      <c r="A85" s="71" t="s">
        <v>122</v>
      </c>
      <c r="B85" s="71" t="s">
        <v>117</v>
      </c>
      <c r="C85" s="72" t="s">
        <v>118</v>
      </c>
      <c r="D85" s="72" t="s">
        <v>208</v>
      </c>
      <c r="E85" s="73" t="s">
        <v>213</v>
      </c>
      <c r="F85" s="68" t="s">
        <v>318</v>
      </c>
      <c r="G85" s="68">
        <v>45167</v>
      </c>
      <c r="H85" s="68" t="s">
        <v>112</v>
      </c>
      <c r="I85" s="74">
        <v>0</v>
      </c>
      <c r="J85" s="75" t="s">
        <v>191</v>
      </c>
    </row>
    <row r="86" spans="1:10">
      <c r="A86" s="71" t="s">
        <v>122</v>
      </c>
      <c r="B86" s="71" t="s">
        <v>117</v>
      </c>
      <c r="C86" s="72" t="s">
        <v>118</v>
      </c>
      <c r="D86" s="72" t="s">
        <v>148</v>
      </c>
      <c r="E86" s="71" t="s">
        <v>186</v>
      </c>
      <c r="F86" s="68" t="s">
        <v>316</v>
      </c>
      <c r="G86" s="68">
        <v>45203</v>
      </c>
      <c r="H86" s="68" t="s">
        <v>112</v>
      </c>
      <c r="I86" s="74">
        <v>0.16666666666666666</v>
      </c>
      <c r="J86" s="75"/>
    </row>
    <row r="87" spans="1:10">
      <c r="A87" s="71" t="s">
        <v>122</v>
      </c>
      <c r="B87" s="71" t="s">
        <v>117</v>
      </c>
      <c r="C87" s="72" t="s">
        <v>118</v>
      </c>
      <c r="D87" s="72" t="s">
        <v>146</v>
      </c>
      <c r="E87" s="71" t="s">
        <v>190</v>
      </c>
      <c r="F87" s="71" t="s">
        <v>302</v>
      </c>
      <c r="G87" s="71" t="s">
        <v>303</v>
      </c>
      <c r="H87" s="71" t="s">
        <v>112</v>
      </c>
      <c r="I87" s="74">
        <v>0.125</v>
      </c>
      <c r="J87" s="75"/>
    </row>
    <row r="88" spans="1:10">
      <c r="A88" s="71" t="s">
        <v>47</v>
      </c>
      <c r="B88" s="71" t="s">
        <v>10</v>
      </c>
      <c r="C88" s="72" t="s">
        <v>26</v>
      </c>
      <c r="D88" s="72" t="s">
        <v>164</v>
      </c>
      <c r="E88" s="71" t="s">
        <v>215</v>
      </c>
      <c r="F88" s="71"/>
      <c r="G88" s="68"/>
      <c r="H88" s="68"/>
      <c r="I88" s="74">
        <v>0.25</v>
      </c>
      <c r="J88" s="75"/>
    </row>
    <row r="89" spans="1:10">
      <c r="A89" s="71" t="s">
        <v>47</v>
      </c>
      <c r="B89" s="71" t="s">
        <v>10</v>
      </c>
      <c r="C89" s="72" t="s">
        <v>26</v>
      </c>
      <c r="D89" s="72" t="s">
        <v>148</v>
      </c>
      <c r="E89" s="71" t="s">
        <v>183</v>
      </c>
      <c r="F89" s="71" t="s">
        <v>184</v>
      </c>
      <c r="G89" s="68">
        <v>44727</v>
      </c>
      <c r="H89" s="68" t="s">
        <v>112</v>
      </c>
      <c r="I89" s="74">
        <v>8.3333333333333301E-2</v>
      </c>
      <c r="J89" s="75"/>
    </row>
    <row r="90" spans="1:10">
      <c r="A90" s="71" t="s">
        <v>48</v>
      </c>
      <c r="B90" s="71" t="s">
        <v>10</v>
      </c>
      <c r="C90" s="72" t="s">
        <v>26</v>
      </c>
      <c r="D90" s="72" t="s">
        <v>146</v>
      </c>
      <c r="E90" s="77" t="s">
        <v>162</v>
      </c>
      <c r="F90" s="68"/>
      <c r="G90" s="71"/>
      <c r="H90" s="72"/>
      <c r="I90" s="74">
        <v>8.3333333333333301E-2</v>
      </c>
      <c r="J90" s="75"/>
    </row>
    <row r="91" spans="1:10">
      <c r="A91" s="71" t="s">
        <v>48</v>
      </c>
      <c r="B91" s="71" t="s">
        <v>10</v>
      </c>
      <c r="C91" s="72" t="s">
        <v>26</v>
      </c>
      <c r="D91" s="72" t="s">
        <v>148</v>
      </c>
      <c r="E91" s="71" t="s">
        <v>186</v>
      </c>
      <c r="F91" s="68" t="s">
        <v>316</v>
      </c>
      <c r="G91" s="68">
        <v>45203</v>
      </c>
      <c r="H91" s="68" t="s">
        <v>112</v>
      </c>
      <c r="I91" s="74">
        <v>0.16666666666666666</v>
      </c>
      <c r="J91" s="75"/>
    </row>
    <row r="92" spans="1:10">
      <c r="A92" s="71" t="s">
        <v>48</v>
      </c>
      <c r="B92" s="71" t="s">
        <v>10</v>
      </c>
      <c r="C92" s="72" t="s">
        <v>26</v>
      </c>
      <c r="D92" s="72" t="s">
        <v>148</v>
      </c>
      <c r="E92" s="71" t="s">
        <v>150</v>
      </c>
      <c r="F92" s="71" t="s">
        <v>151</v>
      </c>
      <c r="G92" s="68">
        <v>45002</v>
      </c>
      <c r="H92" s="72" t="s">
        <v>112</v>
      </c>
      <c r="I92" s="74">
        <v>8.3333333333333301E-2</v>
      </c>
      <c r="J92" s="75" t="s">
        <v>152</v>
      </c>
    </row>
    <row r="93" spans="1:10">
      <c r="A93" s="71" t="s">
        <v>48</v>
      </c>
      <c r="B93" s="71" t="s">
        <v>10</v>
      </c>
      <c r="C93" s="72" t="s">
        <v>26</v>
      </c>
      <c r="D93" s="72" t="s">
        <v>148</v>
      </c>
      <c r="E93" s="73" t="s">
        <v>270</v>
      </c>
      <c r="F93" s="68" t="s">
        <v>217</v>
      </c>
      <c r="G93" s="68">
        <v>44963</v>
      </c>
      <c r="H93" s="68" t="s">
        <v>112</v>
      </c>
      <c r="I93" s="74">
        <v>0.125</v>
      </c>
      <c r="J93" s="72" t="s">
        <v>218</v>
      </c>
    </row>
    <row r="94" spans="1:10">
      <c r="A94" s="71" t="s">
        <v>49</v>
      </c>
      <c r="B94" s="71" t="s">
        <v>10</v>
      </c>
      <c r="C94" s="72" t="s">
        <v>26</v>
      </c>
      <c r="D94" s="72" t="s">
        <v>148</v>
      </c>
      <c r="E94" s="71" t="s">
        <v>216</v>
      </c>
      <c r="F94" s="68" t="s">
        <v>316</v>
      </c>
      <c r="G94" s="68">
        <v>45203</v>
      </c>
      <c r="H94" s="68" t="s">
        <v>112</v>
      </c>
      <c r="I94" s="74">
        <v>0.16666666666666699</v>
      </c>
      <c r="J94" s="75"/>
    </row>
    <row r="95" spans="1:10">
      <c r="A95" s="71" t="s">
        <v>49</v>
      </c>
      <c r="B95" s="71" t="s">
        <v>10</v>
      </c>
      <c r="C95" s="72" t="s">
        <v>15</v>
      </c>
      <c r="D95" s="72" t="s">
        <v>148</v>
      </c>
      <c r="E95" s="73" t="s">
        <v>270</v>
      </c>
      <c r="F95" s="68" t="s">
        <v>217</v>
      </c>
      <c r="G95" s="68">
        <v>44963</v>
      </c>
      <c r="H95" s="68" t="s">
        <v>112</v>
      </c>
      <c r="I95" s="74">
        <v>0.125</v>
      </c>
      <c r="J95" s="72" t="s">
        <v>218</v>
      </c>
    </row>
    <row r="96" spans="1:10">
      <c r="A96" s="71" t="s">
        <v>50</v>
      </c>
      <c r="B96" s="71" t="s">
        <v>10</v>
      </c>
      <c r="C96" s="72" t="s">
        <v>26</v>
      </c>
      <c r="D96" s="72" t="s">
        <v>173</v>
      </c>
      <c r="E96" s="77" t="s">
        <v>174</v>
      </c>
      <c r="F96" s="68" t="s">
        <v>313</v>
      </c>
      <c r="G96" s="70">
        <v>44986</v>
      </c>
      <c r="H96" s="72" t="s">
        <v>112</v>
      </c>
      <c r="I96" s="74">
        <v>0</v>
      </c>
      <c r="J96" s="75" t="s">
        <v>176</v>
      </c>
    </row>
    <row r="97" spans="1:10">
      <c r="A97" s="71" t="s">
        <v>51</v>
      </c>
      <c r="B97" s="71" t="s">
        <v>10</v>
      </c>
      <c r="C97" s="72" t="s">
        <v>26</v>
      </c>
      <c r="D97" s="72" t="s">
        <v>173</v>
      </c>
      <c r="E97" s="77" t="s">
        <v>174</v>
      </c>
      <c r="F97" s="68" t="s">
        <v>175</v>
      </c>
      <c r="G97" s="70">
        <v>44985</v>
      </c>
      <c r="H97" s="72" t="s">
        <v>112</v>
      </c>
      <c r="I97" s="74">
        <v>4.1666666666666664E-2</v>
      </c>
      <c r="J97" s="75" t="s">
        <v>176</v>
      </c>
    </row>
    <row r="98" spans="1:10">
      <c r="A98" s="71" t="s">
        <v>51</v>
      </c>
      <c r="B98" s="71" t="s">
        <v>10</v>
      </c>
      <c r="C98" s="72" t="s">
        <v>26</v>
      </c>
      <c r="D98" s="72" t="s">
        <v>146</v>
      </c>
      <c r="E98" s="71" t="s">
        <v>192</v>
      </c>
      <c r="F98" s="71" t="s">
        <v>315</v>
      </c>
      <c r="G98" s="68">
        <v>45163</v>
      </c>
      <c r="H98" s="68" t="s">
        <v>199</v>
      </c>
      <c r="I98" s="74">
        <v>2.0833333333333332E-2</v>
      </c>
      <c r="J98" s="75"/>
    </row>
    <row r="99" spans="1:10">
      <c r="A99" s="71" t="s">
        <v>51</v>
      </c>
      <c r="B99" s="71" t="s">
        <v>10</v>
      </c>
      <c r="C99" s="72" t="s">
        <v>26</v>
      </c>
      <c r="D99" s="72" t="s">
        <v>208</v>
      </c>
      <c r="E99" s="71" t="s">
        <v>221</v>
      </c>
      <c r="F99" s="70" t="s">
        <v>319</v>
      </c>
      <c r="G99" s="70">
        <v>44641</v>
      </c>
      <c r="H99" s="68" t="s">
        <v>112</v>
      </c>
      <c r="I99" s="74">
        <v>0</v>
      </c>
      <c r="J99" s="75" t="s">
        <v>191</v>
      </c>
    </row>
    <row r="100" spans="1:10">
      <c r="A100" s="71" t="s">
        <v>51</v>
      </c>
      <c r="B100" s="71" t="s">
        <v>10</v>
      </c>
      <c r="C100" s="72" t="s">
        <v>26</v>
      </c>
      <c r="D100" s="72" t="s">
        <v>148</v>
      </c>
      <c r="E100" s="71" t="s">
        <v>187</v>
      </c>
      <c r="F100" s="68" t="s">
        <v>188</v>
      </c>
      <c r="G100" s="68">
        <v>44963</v>
      </c>
      <c r="H100" s="68" t="s">
        <v>112</v>
      </c>
      <c r="I100" s="74">
        <v>0.16666666666666666</v>
      </c>
      <c r="J100" s="72" t="s">
        <v>189</v>
      </c>
    </row>
    <row r="101" spans="1:10">
      <c r="A101" s="71" t="s">
        <v>310</v>
      </c>
      <c r="B101" s="71" t="s">
        <v>117</v>
      </c>
      <c r="C101" s="72" t="s">
        <v>118</v>
      </c>
      <c r="D101" s="72" t="s">
        <v>146</v>
      </c>
      <c r="E101" s="71" t="s">
        <v>203</v>
      </c>
      <c r="F101" s="71" t="s">
        <v>311</v>
      </c>
      <c r="G101" s="76">
        <v>45223</v>
      </c>
      <c r="H101" s="72" t="s">
        <v>112</v>
      </c>
      <c r="I101" s="74">
        <v>8.3333333333333301E-2</v>
      </c>
      <c r="J101" s="75"/>
    </row>
    <row r="102" spans="1:10">
      <c r="A102" s="71" t="s">
        <v>52</v>
      </c>
      <c r="B102" s="71" t="s">
        <v>10</v>
      </c>
      <c r="C102" s="72" t="s">
        <v>26</v>
      </c>
      <c r="D102" s="72" t="s">
        <v>148</v>
      </c>
      <c r="E102" s="73" t="s">
        <v>159</v>
      </c>
      <c r="F102" s="68" t="s">
        <v>160</v>
      </c>
      <c r="G102" s="68">
        <v>44963</v>
      </c>
      <c r="H102" s="68" t="s">
        <v>112</v>
      </c>
      <c r="I102" s="74">
        <v>0.125</v>
      </c>
      <c r="J102" s="71" t="s">
        <v>161</v>
      </c>
    </row>
    <row r="103" spans="1:10">
      <c r="A103" s="71" t="s">
        <v>52</v>
      </c>
      <c r="B103" s="71" t="s">
        <v>10</v>
      </c>
      <c r="C103" s="72" t="s">
        <v>26</v>
      </c>
      <c r="D103" s="72" t="s">
        <v>148</v>
      </c>
      <c r="E103" s="77" t="s">
        <v>200</v>
      </c>
      <c r="F103" s="68" t="s">
        <v>201</v>
      </c>
      <c r="G103" s="68">
        <v>44840</v>
      </c>
      <c r="H103" s="68" t="s">
        <v>112</v>
      </c>
      <c r="I103" s="74">
        <v>0.125</v>
      </c>
      <c r="J103" s="75"/>
    </row>
    <row r="104" spans="1:10">
      <c r="A104" s="71" t="s">
        <v>53</v>
      </c>
      <c r="B104" s="71" t="s">
        <v>10</v>
      </c>
      <c r="C104" s="72" t="s">
        <v>26</v>
      </c>
      <c r="D104" s="72" t="s">
        <v>146</v>
      </c>
      <c r="E104" s="73" t="s">
        <v>204</v>
      </c>
      <c r="F104" s="68" t="s">
        <v>157</v>
      </c>
      <c r="G104" s="68">
        <v>44908</v>
      </c>
      <c r="H104" s="72" t="s">
        <v>155</v>
      </c>
      <c r="I104" s="74">
        <v>0.125</v>
      </c>
      <c r="J104" s="72" t="s">
        <v>158</v>
      </c>
    </row>
    <row r="105" spans="1:10">
      <c r="A105" s="71" t="s">
        <v>53</v>
      </c>
      <c r="B105" s="71" t="s">
        <v>10</v>
      </c>
      <c r="C105" s="72" t="s">
        <v>26</v>
      </c>
      <c r="D105" s="72" t="s">
        <v>208</v>
      </c>
      <c r="E105" s="71" t="s">
        <v>219</v>
      </c>
      <c r="F105" s="70" t="s">
        <v>319</v>
      </c>
      <c r="G105" s="70">
        <v>44641</v>
      </c>
      <c r="H105" s="68" t="s">
        <v>112</v>
      </c>
      <c r="I105" s="74">
        <v>0</v>
      </c>
      <c r="J105" s="75" t="s">
        <v>191</v>
      </c>
    </row>
    <row r="106" spans="1:10">
      <c r="A106" s="71" t="s">
        <v>53</v>
      </c>
      <c r="B106" s="71" t="s">
        <v>10</v>
      </c>
      <c r="C106" s="72" t="s">
        <v>26</v>
      </c>
      <c r="D106" s="72" t="s">
        <v>148</v>
      </c>
      <c r="E106" s="71" t="s">
        <v>220</v>
      </c>
      <c r="F106" s="68" t="s">
        <v>188</v>
      </c>
      <c r="G106" s="68">
        <v>44963</v>
      </c>
      <c r="H106" s="68" t="s">
        <v>112</v>
      </c>
      <c r="I106" s="74">
        <v>0.33333333333333298</v>
      </c>
      <c r="J106" s="72" t="s">
        <v>189</v>
      </c>
    </row>
    <row r="107" spans="1:10">
      <c r="C107" s="2"/>
      <c r="D107" s="2"/>
      <c r="I107" s="9"/>
      <c r="J107" s="25"/>
    </row>
    <row r="108" spans="1:10">
      <c r="C108" s="2"/>
      <c r="D108" s="2"/>
      <c r="F108" s="26"/>
      <c r="H108" s="2"/>
      <c r="I108" s="9"/>
      <c r="J108" s="25"/>
    </row>
    <row r="109" spans="1:10">
      <c r="C109" s="33"/>
      <c r="D109" s="33"/>
      <c r="F109" s="33"/>
      <c r="G109" s="33"/>
      <c r="H109" s="34" t="s">
        <v>84</v>
      </c>
      <c r="I109" s="35">
        <f>SUM(I3:I103)</f>
        <v>8.2430555555555554</v>
      </c>
      <c r="J109" s="36"/>
    </row>
    <row r="115" spans="1:1">
      <c r="A115" t="s">
        <v>223</v>
      </c>
    </row>
  </sheetData>
  <mergeCells count="1">
    <mergeCell ref="A1:J1"/>
  </mergeCells>
  <phoneticPr fontId="28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0000000}">
          <x14:formula1>
            <xm:f>INDIRECT(Cadastro!$A$48)</xm:f>
          </x14:formula1>
          <x14:formula2>
            <xm:f>0</xm:f>
          </x14:formula2>
          <xm:sqref>A3:A86 A88:A108</xm:sqref>
        </x14:dataValidation>
        <x14:dataValidation type="list" allowBlank="1" showInputMessage="1" showErrorMessage="1" xr:uid="{00000000-0002-0000-0600-000001000000}">
          <x14:formula1>
            <xm:f>INDIRECT(Cadastro!$A$95)</xm:f>
          </x14:formula1>
          <x14:formula2>
            <xm:f>0</xm:f>
          </x14:formula2>
          <xm:sqref>C3:C86 C88:C108</xm:sqref>
        </x14:dataValidation>
        <x14:dataValidation type="list" allowBlank="1" showInputMessage="1" showErrorMessage="1" xr:uid="{00000000-0002-0000-0600-000002000000}">
          <x14:formula1>
            <xm:f>INDIRECT(Cadastro!$A$131)</xm:f>
          </x14:formula1>
          <x14:formula2>
            <xm:f>0</xm:f>
          </x14:formula2>
          <xm:sqref>B3:B86 B88:B108</xm:sqref>
        </x14:dataValidation>
        <x14:dataValidation type="list" allowBlank="1" showInputMessage="1" showErrorMessage="1" xr:uid="{00000000-0002-0000-0600-000003000000}">
          <x14:formula1>
            <xm:f>INDIRECT(Cadastro!$A$137)</xm:f>
          </x14:formula1>
          <x14:formula2>
            <xm:f>0</xm:f>
          </x14:formula2>
          <xm:sqref>D3:D108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topLeftCell="D1" zoomScaleNormal="100" workbookViewId="0">
      <selection activeCell="J2" sqref="J1:K1048576"/>
    </sheetView>
  </sheetViews>
  <sheetFormatPr defaultRowHeight="13.8"/>
  <cols>
    <col min="1" max="1" width="8.5" customWidth="1"/>
    <col min="2" max="2" width="8.59765625" customWidth="1"/>
    <col min="3" max="3" width="15.3984375" customWidth="1"/>
    <col min="4" max="4" width="61.8984375" customWidth="1"/>
    <col min="5" max="5" width="18.5" customWidth="1"/>
    <col min="6" max="6" width="9.8984375" customWidth="1"/>
    <col min="7" max="7" width="16.19921875" customWidth="1"/>
    <col min="8" max="8" width="14.3984375" customWidth="1"/>
    <col min="9" max="1023" width="8.59765625" customWidth="1"/>
  </cols>
  <sheetData>
    <row r="1" spans="1:8">
      <c r="A1" s="84" t="s">
        <v>224</v>
      </c>
      <c r="B1" s="84"/>
      <c r="C1" s="84"/>
      <c r="D1" s="84"/>
      <c r="E1" s="84"/>
      <c r="F1" s="84"/>
      <c r="G1" s="84"/>
      <c r="H1" s="84"/>
    </row>
    <row r="2" spans="1:8" ht="36.6">
      <c r="A2" s="16" t="s">
        <v>2</v>
      </c>
      <c r="B2" s="16" t="s">
        <v>3</v>
      </c>
      <c r="C2" s="16" t="s">
        <v>4</v>
      </c>
      <c r="D2" s="17" t="s">
        <v>86</v>
      </c>
      <c r="E2" s="29" t="s">
        <v>130</v>
      </c>
      <c r="F2" s="29" t="s">
        <v>131</v>
      </c>
      <c r="G2" s="30" t="s">
        <v>132</v>
      </c>
      <c r="H2" s="3" t="s">
        <v>8</v>
      </c>
    </row>
    <row r="3" spans="1:8">
      <c r="A3" t="s">
        <v>36</v>
      </c>
      <c r="B3" t="s">
        <v>10</v>
      </c>
      <c r="C3" s="2" t="s">
        <v>15</v>
      </c>
      <c r="D3" t="s">
        <v>297</v>
      </c>
      <c r="E3" t="s">
        <v>298</v>
      </c>
      <c r="F3" s="63">
        <v>44981</v>
      </c>
      <c r="H3" s="5">
        <v>4.1666666666666664E-2</v>
      </c>
    </row>
    <row r="4" spans="1:8">
      <c r="A4" t="s">
        <v>36</v>
      </c>
      <c r="B4" t="s">
        <v>10</v>
      </c>
      <c r="C4" s="2" t="s">
        <v>15</v>
      </c>
      <c r="D4" s="31" t="s">
        <v>299</v>
      </c>
      <c r="E4" s="26"/>
      <c r="F4" s="26"/>
      <c r="G4" s="26"/>
      <c r="H4" s="5">
        <v>4.1666666666666664E-2</v>
      </c>
    </row>
    <row r="5" spans="1:8">
      <c r="A5" t="s">
        <v>51</v>
      </c>
      <c r="B5" t="s">
        <v>10</v>
      </c>
      <c r="C5" s="2" t="s">
        <v>26</v>
      </c>
      <c r="D5" s="31" t="s">
        <v>330</v>
      </c>
      <c r="H5" s="5">
        <v>0.41666666666666669</v>
      </c>
    </row>
    <row r="6" spans="1:8">
      <c r="A6" t="s">
        <v>44</v>
      </c>
      <c r="B6" t="s">
        <v>10</v>
      </c>
      <c r="C6" s="2" t="s">
        <v>15</v>
      </c>
      <c r="D6" s="31" t="s">
        <v>330</v>
      </c>
      <c r="H6" s="5">
        <v>0.33333333333333331</v>
      </c>
    </row>
    <row r="7" spans="1:8">
      <c r="A7" t="s">
        <v>329</v>
      </c>
      <c r="B7" t="s">
        <v>10</v>
      </c>
      <c r="C7" s="2" t="s">
        <v>26</v>
      </c>
      <c r="D7" s="31" t="s">
        <v>343</v>
      </c>
      <c r="H7" s="5">
        <v>0.40277777777777773</v>
      </c>
    </row>
    <row r="8" spans="1:8">
      <c r="C8" s="2"/>
      <c r="D8" s="37"/>
      <c r="H8" s="5"/>
    </row>
    <row r="9" spans="1:8">
      <c r="C9" s="2"/>
      <c r="D9" s="37"/>
      <c r="E9" s="26"/>
      <c r="F9" s="26"/>
      <c r="G9" s="26"/>
      <c r="H9" s="5"/>
    </row>
    <row r="10" spans="1:8">
      <c r="C10" s="2"/>
      <c r="D10" s="38"/>
    </row>
    <row r="11" spans="1:8">
      <c r="C11" s="2"/>
    </row>
    <row r="12" spans="1:8">
      <c r="C12" s="2"/>
    </row>
    <row r="13" spans="1:8">
      <c r="C13" s="2"/>
    </row>
    <row r="14" spans="1:8">
      <c r="C14" s="2"/>
    </row>
    <row r="15" spans="1:8">
      <c r="C15" s="2"/>
    </row>
    <row r="16" spans="1:8">
      <c r="C16" s="14"/>
      <c r="D16" s="14"/>
      <c r="E16" s="14"/>
      <c r="F16" s="14"/>
      <c r="G16" s="14" t="s">
        <v>84</v>
      </c>
      <c r="H16" s="39">
        <f>SUM(H3:H15)</f>
        <v>1.2361111111111109</v>
      </c>
    </row>
    <row r="17" spans="3:8">
      <c r="C17" s="14"/>
      <c r="D17" s="14"/>
      <c r="E17" s="14"/>
      <c r="F17" s="14"/>
      <c r="G17" s="14"/>
      <c r="H17" s="39"/>
    </row>
    <row r="18" spans="3:8">
      <c r="C18" s="14"/>
      <c r="D18" s="14"/>
      <c r="E18" s="14"/>
      <c r="F18" s="14"/>
      <c r="G18" s="14"/>
      <c r="H18" s="39"/>
    </row>
    <row r="19" spans="3:8">
      <c r="C19" s="14"/>
      <c r="D19" s="14"/>
      <c r="E19" s="14"/>
      <c r="F19" s="14"/>
      <c r="G19" s="14"/>
      <c r="H19" s="39"/>
    </row>
  </sheetData>
  <mergeCells count="1">
    <mergeCell ref="A1:H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INDIRECT(Cadastro!$A$48)</xm:f>
          </x14:formula1>
          <x14:formula2>
            <xm:f>0</xm:f>
          </x14:formula2>
          <xm:sqref>A3:A15</xm:sqref>
        </x14:dataValidation>
        <x14:dataValidation type="list" allowBlank="1" showInputMessage="1" showErrorMessage="1" xr:uid="{00000000-0002-0000-0700-000001000000}">
          <x14:formula1>
            <xm:f>INDIRECT(Cadastro!$A$95)</xm:f>
          </x14:formula1>
          <x14:formula2>
            <xm:f>0</xm:f>
          </x14:formula2>
          <xm:sqref>C3:C15</xm:sqref>
        </x14:dataValidation>
        <x14:dataValidation type="list" allowBlank="1" showInputMessage="1" showErrorMessage="1" xr:uid="{3613FAE6-78FC-48DF-9B3C-318E8ACD0BFE}">
          <x14:formula1>
            <xm:f>INDIRECT(Cadastro!$A$131)</xm:f>
          </x14:formula1>
          <x14:formula2>
            <xm:f>0</xm:f>
          </x14:formula2>
          <xm:sqref>B3:B19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9"/>
  <sheetViews>
    <sheetView showGridLines="0" topLeftCell="A15" zoomScale="115" zoomScaleNormal="115" workbookViewId="0">
      <selection activeCell="P10" sqref="P10"/>
    </sheetView>
  </sheetViews>
  <sheetFormatPr defaultRowHeight="13.8"/>
  <cols>
    <col min="1" max="1" width="2.09765625" customWidth="1"/>
    <col min="2" max="2" width="15.09765625" customWidth="1"/>
    <col min="3" max="3" width="9.09765625" bestFit="1" customWidth="1"/>
    <col min="4" max="4" width="12.59765625" customWidth="1"/>
    <col min="5" max="5" width="14.69921875" customWidth="1"/>
    <col min="6" max="11" width="12.59765625" customWidth="1"/>
    <col min="12" max="12" width="12.59765625" hidden="1" customWidth="1"/>
    <col min="13" max="14" width="8.59765625" customWidth="1"/>
    <col min="15" max="15" width="23.8984375" bestFit="1" customWidth="1"/>
    <col min="16" max="1018" width="8.59765625" customWidth="1"/>
    <col min="1019" max="1022" width="10.5" customWidth="1"/>
  </cols>
  <sheetData>
    <row r="1" spans="2:15">
      <c r="B1" s="86" t="s">
        <v>1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5" ht="21" customHeight="1">
      <c r="B2" s="2" t="s">
        <v>10</v>
      </c>
      <c r="C2" s="2" t="s">
        <v>11</v>
      </c>
      <c r="D2" s="2" t="s">
        <v>12</v>
      </c>
      <c r="E2" s="2" t="s">
        <v>225</v>
      </c>
      <c r="F2" s="2" t="s">
        <v>226</v>
      </c>
      <c r="G2" s="2" t="s">
        <v>227</v>
      </c>
      <c r="H2" s="2" t="s">
        <v>228</v>
      </c>
      <c r="I2" s="2" t="s">
        <v>229</v>
      </c>
      <c r="J2" s="2" t="s">
        <v>230</v>
      </c>
      <c r="K2" s="2" t="s">
        <v>13</v>
      </c>
      <c r="L2" s="40" t="s">
        <v>145</v>
      </c>
      <c r="M2" s="40" t="s">
        <v>231</v>
      </c>
      <c r="N2" t="s">
        <v>320</v>
      </c>
      <c r="O2" t="s">
        <v>348</v>
      </c>
    </row>
    <row r="3" spans="2:15" ht="15.9" customHeight="1">
      <c r="B3" t="s">
        <v>14</v>
      </c>
      <c r="C3" s="6">
        <f>SUMIF('1.1 Aulas'!A$3:A$146,B3,'1.1 Aulas'!G$3:G$146)</f>
        <v>0.27777777777777768</v>
      </c>
      <c r="D3" s="6">
        <f t="shared" ref="D3:D25" si="0">C3</f>
        <v>0.27777777777777768</v>
      </c>
      <c r="E3" s="9">
        <f>SUMIF('1.3 Apoio'!$A$3:$A$76,Tabela240[[#This Row],[Docente]],'1.3 Apoio'!$K$3:$K$76)</f>
        <v>0.12500000000000011</v>
      </c>
      <c r="F3" s="9">
        <f>SUMIF('2. At. Pesquisa'!$A$3:$A$38,Tabela240[[#This Row],[Docente]],'2. At. Pesquisa'!$I$3:$I$38)</f>
        <v>0.625</v>
      </c>
      <c r="G3" s="9">
        <f>SUMIF('3. At. Extensão'!$A$3:$A$34,Tabela240[[#This Row],[Docente]],'3. At. Extensão'!$J$3:$J$34)</f>
        <v>0</v>
      </c>
      <c r="H3" s="9">
        <f>SUMIF('4. At. Gestão'!$A$3:$A$15,Tabela240[[#This Row],[Docente]],'4. At. Gestão'!$H$3:$H$15)</f>
        <v>0.2638888888888889</v>
      </c>
      <c r="I3" s="9">
        <f>SUMIF('5. At. Repre'!$A$3:$A$108,Tabela240[[#This Row],[Docente]],'5. At. Repre'!$I$3:$I$108)</f>
        <v>9.7222222222222196E-2</v>
      </c>
      <c r="J3" s="9">
        <f>SUMIF('6. Out. Ativ.'!$A$3:$A$15,Tabela240[[#This Row],[Docente]],'6. Out. Ativ.'!$H$3:$H$15)</f>
        <v>0</v>
      </c>
      <c r="K3" s="7">
        <f>SUM(Tabela240[[#This Row],[Aula]:[Outras]])</f>
        <v>1.6666666666666663</v>
      </c>
      <c r="L3" s="9"/>
      <c r="M3" s="23" t="s">
        <v>15</v>
      </c>
      <c r="N3" t="s">
        <v>322</v>
      </c>
    </row>
    <row r="4" spans="2:15" ht="15.9" customHeight="1">
      <c r="B4" t="s">
        <v>21</v>
      </c>
      <c r="C4" s="6">
        <f>SUMIF('1.1 Aulas'!A$3:A$146,B4,'1.1 Aulas'!G$3:G$146)</f>
        <v>0.38194444444444464</v>
      </c>
      <c r="D4" s="6">
        <f t="shared" si="0"/>
        <v>0.38194444444444464</v>
      </c>
      <c r="E4" s="9">
        <f>SUMIF('1.3 Apoio'!$A$3:$A$76,Tabela240[[#This Row],[Docente]],'1.3 Apoio'!$K$3:$K$76)</f>
        <v>0.31944444444444442</v>
      </c>
      <c r="F4" s="9">
        <f>SUMIF('2. At. Pesquisa'!$A$3:$A$38,Tabela240[[#This Row],[Docente]],'2. At. Pesquisa'!$I$3:$I$38)</f>
        <v>0</v>
      </c>
      <c r="G4" s="6">
        <f>SUMIF('3. At. Extensão'!$A$3:$A$34,Tabela240[[#This Row],[Docente]],'3. At. Extensão'!$J$3:$J$34)</f>
        <v>0</v>
      </c>
      <c r="H4" s="9">
        <f>SUMIF('4. At. Gestão'!$A$3:$A$15,Tabela240[[#This Row],[Docente]],'4. At. Gestão'!$H$3:$H$15)</f>
        <v>0</v>
      </c>
      <c r="I4" s="9">
        <f>SUMIF('5. At. Repre'!$A$3:$A$108,Tabela240[[#This Row],[Docente]],'5. At. Repre'!$I$3:$I$108)</f>
        <v>0.58333333333333326</v>
      </c>
      <c r="J4" s="9">
        <f>SUMIF('6. Out. Ativ.'!$A$3:$A$15,Tabela240[[#This Row],[Docente]],'6. Out. Ativ.'!$H$3:$H$15)</f>
        <v>0</v>
      </c>
      <c r="K4" s="7">
        <f>SUM(Tabela240[[#This Row],[Aula]:[Outras]])</f>
        <v>1.666666666666667</v>
      </c>
      <c r="L4" s="9"/>
      <c r="M4" s="21" t="s">
        <v>26</v>
      </c>
      <c r="N4" t="s">
        <v>321</v>
      </c>
    </row>
    <row r="5" spans="2:15" ht="15.9" customHeight="1">
      <c r="B5" t="s">
        <v>23</v>
      </c>
      <c r="C5" s="6">
        <f>SUMIF('1.1 Aulas'!A$3:A$146,B5,'1.1 Aulas'!G$3:G$146)</f>
        <v>0.57291666666666807</v>
      </c>
      <c r="D5" s="6">
        <f t="shared" si="0"/>
        <v>0.57291666666666807</v>
      </c>
      <c r="E5" s="9">
        <f>SUMIF('1.3 Apoio'!$A$3:$A$76,Tabela240[[#This Row],[Docente]],'1.3 Apoio'!$K$3:$K$76)</f>
        <v>0.18750000000000006</v>
      </c>
      <c r="F5" s="9">
        <f>SUMIF('2. At. Pesquisa'!$A$3:$A$38,Tabela240[[#This Row],[Docente]],'2. At. Pesquisa'!$I$3:$I$38)</f>
        <v>0</v>
      </c>
      <c r="G5" s="6">
        <f>SUMIF('3. At. Extensão'!$A$3:$A$34,Tabela240[[#This Row],[Docente]],'3. At. Extensão'!$J$3:$J$34)</f>
        <v>0</v>
      </c>
      <c r="H5" s="9">
        <f>SUMIF('4. At. Gestão'!$A$3:$A$15,Tabela240[[#This Row],[Docente]],'4. At. Gestão'!$H$3:$H$15)</f>
        <v>0</v>
      </c>
      <c r="I5" s="9">
        <f>SUMIF('5. At. Repre'!$A$3:$A$108,Tabela240[[#This Row],[Docente]],'5. At. Repre'!$I$3:$I$108)</f>
        <v>0.33333333333333331</v>
      </c>
      <c r="J5" s="9">
        <f>SUMIF('6. Out. Ativ.'!$A$3:$A$15,Tabela240[[#This Row],[Docente]],'6. Out. Ativ.'!$H$3:$H$15)</f>
        <v>0</v>
      </c>
      <c r="K5" s="7">
        <f>SUM(Tabela240[[#This Row],[Aula]:[Outras]])</f>
        <v>1.6666666666666694</v>
      </c>
      <c r="L5" s="69"/>
      <c r="M5" s="23" t="s">
        <v>26</v>
      </c>
      <c r="N5" t="s">
        <v>321</v>
      </c>
    </row>
    <row r="6" spans="2:15" ht="15.9" customHeight="1">
      <c r="B6" t="s">
        <v>25</v>
      </c>
      <c r="C6" s="6">
        <f>SUMIF('1.1 Aulas'!A$3:A$146,B6,'1.1 Aulas'!G$3:G$146)</f>
        <v>0.38194444444444436</v>
      </c>
      <c r="D6" s="6">
        <f t="shared" si="0"/>
        <v>0.38194444444444436</v>
      </c>
      <c r="E6" s="9">
        <f>SUMIF('1.3 Apoio'!$A$3:$A$76,Tabela240[[#This Row],[Docente]],'1.3 Apoio'!$K$3:$K$76)</f>
        <v>0.24999999999999928</v>
      </c>
      <c r="F6" s="9">
        <f>SUMIF('2. At. Pesquisa'!$A$3:$A$38,Tabela240[[#This Row],[Docente]],'2. At. Pesquisa'!$I$3:$I$38)</f>
        <v>0</v>
      </c>
      <c r="G6" s="6">
        <f>SUMIF('3. At. Extensão'!$A$3:$A$34,Tabela240[[#This Row],[Docente]],'3. At. Extensão'!$J$3:$J$34)</f>
        <v>0</v>
      </c>
      <c r="H6" s="9">
        <f>SUMIF('4. At. Gestão'!$A$3:$A$15,Tabela240[[#This Row],[Docente]],'4. At. Gestão'!$H$3:$H$15)</f>
        <v>0.44444444444444442</v>
      </c>
      <c r="I6" s="9">
        <f>SUMIF('5. At. Repre'!$A$3:$A$108,Tabela240[[#This Row],[Docente]],'5. At. Repre'!$I$3:$I$108)</f>
        <v>0.20833333333333337</v>
      </c>
      <c r="J6" s="9">
        <f>SUMIF('6. Out. Ativ.'!$A$3:$A$15,Tabela240[[#This Row],[Docente]],'6. Out. Ativ.'!$H$3:$H$15)</f>
        <v>0</v>
      </c>
      <c r="K6" s="7">
        <f>SUM(Tabela240[[#This Row],[Aula]:[Outras]])</f>
        <v>1.6666666666666656</v>
      </c>
      <c r="L6" s="9"/>
      <c r="M6" s="23" t="s">
        <v>15</v>
      </c>
      <c r="N6" t="s">
        <v>321</v>
      </c>
    </row>
    <row r="7" spans="2:15" ht="15.9" customHeight="1">
      <c r="B7" t="s">
        <v>29</v>
      </c>
      <c r="C7" s="6">
        <f>SUMIF('1.1 Aulas'!A$3:A$146,B7,'1.1 Aulas'!G$3:G$146)</f>
        <v>0.52083333333333315</v>
      </c>
      <c r="D7" s="6">
        <f t="shared" si="0"/>
        <v>0.52083333333333315</v>
      </c>
      <c r="E7" s="9">
        <f>SUMIF('1.3 Apoio'!$A$3:$A$81,Tabela240[[#This Row],[Docente]],'1.3 Apoio'!$K$3:$K$81)</f>
        <v>0.45833333333333331</v>
      </c>
      <c r="F7" s="9">
        <f>SUMIF('2. At. Pesquisa'!$A$3:$A$38,Tabela240[[#This Row],[Docente]],'2. At. Pesquisa'!$I$3:$I$38)</f>
        <v>0</v>
      </c>
      <c r="G7" s="6">
        <f>SUMIF('3. At. Extensão'!$A$3:$A$34,Tabela240[[#This Row],[Docente]],'3. At. Extensão'!$J$3:$J$34)</f>
        <v>0</v>
      </c>
      <c r="H7" s="9">
        <f>SUMIF('4. At. Gestão'!$A$3:$A$15,Tabela240[[#This Row],[Docente]],'4. At. Gestão'!$H$3:$H$15)</f>
        <v>0</v>
      </c>
      <c r="I7" s="9">
        <f>SUMIF('5. At. Repre'!$A$3:$A$108,Tabela240[[#This Row],[Docente]],'5. At. Repre'!$I$3:$I$108)</f>
        <v>0.16666666666666669</v>
      </c>
      <c r="J7" s="9">
        <f>SUMIF('6. Out. Ativ.'!$A$3:$A$15,Tabela240[[#This Row],[Docente]],'6. Out. Ativ.'!$H$3:$H$15)</f>
        <v>0</v>
      </c>
      <c r="K7" s="7">
        <f>SUM(Tabela240[[#This Row],[Aula]:[Outras]])</f>
        <v>1.6666666666666663</v>
      </c>
      <c r="L7" s="9"/>
      <c r="M7" s="21" t="s">
        <v>26</v>
      </c>
    </row>
    <row r="8" spans="2:15" ht="15.9" customHeight="1">
      <c r="B8" t="s">
        <v>31</v>
      </c>
      <c r="C8" s="6">
        <f>SUMIF('1.1 Aulas'!A$3:A$146,B8,'1.1 Aulas'!G$3:G$146)</f>
        <v>0.52083333333333359</v>
      </c>
      <c r="D8" s="6">
        <f t="shared" si="0"/>
        <v>0.52083333333333359</v>
      </c>
      <c r="E8" s="9">
        <f>SUMIF('1.3 Apoio'!$A$3:$A$76,Tabela240[[#This Row],[Docente]],'1.3 Apoio'!$K$3:$K$76)</f>
        <v>0.29166666666666663</v>
      </c>
      <c r="F8" s="9">
        <f>SUMIF('2. At. Pesquisa'!$A$3:$A$38,Tabela240[[#This Row],[Docente]],'2. At. Pesquisa'!$I$3:$I$38)</f>
        <v>0</v>
      </c>
      <c r="G8" s="6">
        <f>SUMIF('3. At. Extensão'!$A$3:$A$34,Tabela240[[#This Row],[Docente]],'3. At. Extensão'!$J$3:$J$34)</f>
        <v>0</v>
      </c>
      <c r="H8" s="9">
        <f>SUMIF('4. At. Gestão'!$A$3:$A$15,Tabela240[[#This Row],[Docente]],'4. At. Gestão'!$H$3:$H$15)</f>
        <v>0</v>
      </c>
      <c r="I8" s="9">
        <f>SUMIF('5. At. Repre'!$A$3:$A$108,Tabela240[[#This Row],[Docente]],'5. At. Repre'!$I$3:$I$108)</f>
        <v>0.33333333333333331</v>
      </c>
      <c r="J8" s="9">
        <f>SUMIF('6. Out. Ativ.'!$A$3:$A$15,Tabela240[[#This Row],[Docente]],'6. Out. Ativ.'!$H$3:$H$15)</f>
        <v>0</v>
      </c>
      <c r="K8" s="7">
        <f>SUM(Tabela240[[#This Row],[Aula]:[Outras]])</f>
        <v>1.6666666666666672</v>
      </c>
      <c r="L8" s="9"/>
      <c r="M8" s="23" t="s">
        <v>15</v>
      </c>
    </row>
    <row r="9" spans="2:15" ht="15.9" customHeight="1">
      <c r="B9" t="s">
        <v>34</v>
      </c>
      <c r="C9" s="6">
        <f>SUMIF('1.1 Aulas'!A$3:A$146,B9,'1.1 Aulas'!G$3:G$146)</f>
        <v>0.52083333333333315</v>
      </c>
      <c r="D9" s="6">
        <f t="shared" si="0"/>
        <v>0.52083333333333315</v>
      </c>
      <c r="E9" s="9">
        <f>SUMIF('1.3 Apoio'!$A$3:$A$76,Tabela240[[#This Row],[Docente]],'1.3 Apoio'!$K$3:$K$76)</f>
        <v>0.16666666666666646</v>
      </c>
      <c r="F9" s="9">
        <f>SUMIF('2. At. Pesquisa'!$A$3:$A$38,Tabela240[[#This Row],[Docente]],'2. At. Pesquisa'!$I$3:$I$38)</f>
        <v>0</v>
      </c>
      <c r="G9" s="6">
        <f>SUMIF('3. At. Extensão'!$A$3:$A$34,Tabela240[[#This Row],[Docente]],'3. At. Extensão'!$J$3:$J$34)</f>
        <v>0</v>
      </c>
      <c r="H9" s="9">
        <f>SUMIF('4. At. Gestão'!$A$3:$A$15,Tabela240[[#This Row],[Docente]],'4. At. Gestão'!$H$3:$H$15)</f>
        <v>0.33333333333333298</v>
      </c>
      <c r="I9" s="9">
        <f>SUMIF('5. At. Repre'!$A$3:$A$108,Tabela240[[#This Row],[Docente]],'5. At. Repre'!$I$3:$I$108)</f>
        <v>0.125</v>
      </c>
      <c r="J9" s="9">
        <f>SUMIF('6. Out. Ativ.'!$A$3:$A$15,Tabela240[[#This Row],[Docente]],'6. Out. Ativ.'!$H$3:$H$15)</f>
        <v>0</v>
      </c>
      <c r="K9" s="7">
        <f>SUM(Tabela240[[#This Row],[Aula]:[Outras]])</f>
        <v>1.6666666666666659</v>
      </c>
      <c r="L9" s="9"/>
      <c r="M9" s="23" t="s">
        <v>15</v>
      </c>
      <c r="N9" t="s">
        <v>321</v>
      </c>
    </row>
    <row r="10" spans="2:15" ht="15.9" customHeight="1">
      <c r="B10" t="s">
        <v>35</v>
      </c>
      <c r="C10" s="6">
        <f>SUMIF('1.1 Aulas'!A$3:A$146,B10,'1.1 Aulas'!G$3:G$146)</f>
        <v>0.41666666666666646</v>
      </c>
      <c r="D10" s="6">
        <f t="shared" si="0"/>
        <v>0.41666666666666646</v>
      </c>
      <c r="E10" s="9">
        <f>SUMIF('1.3 Apoio'!$A$3:$A$76,Tabela240[[#This Row],[Docente]],'1.3 Apoio'!$K$3:$K$76)</f>
        <v>0.20833333333333323</v>
      </c>
      <c r="F10" s="9">
        <f>SUMIF('2. At. Pesquisa'!$A$3:$A$38,Tabela240[[#This Row],[Docente]],'2. At. Pesquisa'!$I$3:$I$38)</f>
        <v>8.3333333333333301E-2</v>
      </c>
      <c r="G10" s="6">
        <f>SUMIF('3. At. Extensão'!$A$3:$A$34,Tabela240[[#This Row],[Docente]],'3. At. Extensão'!$J$3:$J$34)</f>
        <v>0</v>
      </c>
      <c r="H10" s="9">
        <f>SUMIF('4. At. Gestão'!$A$3:$A$15,Tabela240[[#This Row],[Docente]],'4. At. Gestão'!$H$3:$H$15)</f>
        <v>0.33333333333333331</v>
      </c>
      <c r="I10" s="9">
        <f>SUMIF('5. At. Repre'!$A$3:$A$108,Tabela240[[#This Row],[Docente]],'5. At. Repre'!$I$3:$I$108)</f>
        <v>0.2083333333333337</v>
      </c>
      <c r="J10" s="9">
        <f>SUMIF('6. Out. Ativ.'!$A$3:$A$15,Tabela240[[#This Row],[Docente]],'6. Out. Ativ.'!$H$3:$H$15)</f>
        <v>0</v>
      </c>
      <c r="K10" s="7">
        <f>SUM(Tabela240[[#This Row],[Aula]:[Outras]])</f>
        <v>1.6666666666666663</v>
      </c>
      <c r="L10" s="9"/>
      <c r="M10" s="21" t="s">
        <v>26</v>
      </c>
      <c r="N10" t="s">
        <v>321</v>
      </c>
    </row>
    <row r="11" spans="2:15" ht="15.9" customHeight="1">
      <c r="B11" t="s">
        <v>36</v>
      </c>
      <c r="C11" s="6">
        <f>SUMIF('1.1 Aulas'!A$3:A$146,B11,'1.1 Aulas'!G$3:G$146)</f>
        <v>0.26041666666666702</v>
      </c>
      <c r="D11" s="6">
        <f t="shared" si="0"/>
        <v>0.26041666666666702</v>
      </c>
      <c r="E11" s="9">
        <f>SUMIF('1.3 Apoio'!$A$3:$A$76,Tabela240[[#This Row],[Docente]],'1.3 Apoio'!$K$3:$K$76)</f>
        <v>0.24999999999999914</v>
      </c>
      <c r="F11" s="9">
        <f>SUMIF('2. At. Pesquisa'!$A$3:$A$38,Tabela240[[#This Row],[Docente]],'2. At. Pesquisa'!$I$3:$I$38)</f>
        <v>0</v>
      </c>
      <c r="G11" s="6">
        <f>SUMIF('3. At. Extensão'!$A$3:$A$34,Tabela240[[#This Row],[Docente]],'3. At. Extensão'!$J$3:$J$34)</f>
        <v>0</v>
      </c>
      <c r="H11" s="9">
        <f>SUMIF('4. At. Gestão'!$A$3:$A$15,Tabela240[[#This Row],[Docente]],'4. At. Gestão'!$H$3:$H$15)</f>
        <v>0.5625</v>
      </c>
      <c r="I11" s="9">
        <f>SUMIF('5. At. Repre'!$A$3:$A$108,Tabela240[[#This Row],[Docente]],'5. At. Repre'!$I$3:$I$108)</f>
        <v>0.25000000000000006</v>
      </c>
      <c r="J11" s="9">
        <f>SUMIF('6. Out. Ativ.'!$A$3:$A$15,Tabela240[[#This Row],[Docente]],'6. Out. Ativ.'!$H$3:$H$15)</f>
        <v>8.3333333333333329E-2</v>
      </c>
      <c r="K11" s="7">
        <f>SUM(Tabela240[[#This Row],[Aula]:[Outras]])</f>
        <v>1.6666666666666663</v>
      </c>
      <c r="L11" s="9"/>
      <c r="M11" s="23" t="s">
        <v>15</v>
      </c>
      <c r="N11" t="s">
        <v>322</v>
      </c>
    </row>
    <row r="12" spans="2:15" ht="15.9" customHeight="1">
      <c r="B12" t="s">
        <v>271</v>
      </c>
      <c r="C12" s="6">
        <f>SUMIF('1.1 Aulas'!A$3:A$146,B12,'1.1 Aulas'!G$3:G$146)</f>
        <v>0.69444444444444442</v>
      </c>
      <c r="D12" s="6">
        <f t="shared" si="0"/>
        <v>0.69444444444444442</v>
      </c>
      <c r="E12" s="9">
        <f>SUMIF('1.3 Apoio'!$A$3:$A$76,Tabela240[[#This Row],[Docente]],'1.3 Apoio'!$K$3:$K$76)</f>
        <v>0.15277777777777757</v>
      </c>
      <c r="F12" s="9">
        <f>SUMIF('2. At. Pesquisa'!$A$3:$A$38,Tabela240[[#This Row],[Docente]],'2. At. Pesquisa'!$I$3:$I$38)</f>
        <v>0</v>
      </c>
      <c r="G12" s="6">
        <f>SUMIF('3. At. Extensão'!$A$3:$A$34,Tabela240[[#This Row],[Docente]],'3. At. Extensão'!$J$3:$J$34)</f>
        <v>0</v>
      </c>
      <c r="H12" s="9">
        <f>SUMIF('4. At. Gestão'!$A$3:$A$15,Tabela240[[#This Row],[Docente]],'4. At. Gestão'!$H$3:$H$15)</f>
        <v>0</v>
      </c>
      <c r="I12" s="9">
        <f>SUMIF('5. At. Repre'!$A$3:$A$108,Tabela240[[#This Row],[Docente]],'5. At. Repre'!$I$3:$I$108)</f>
        <v>0.125</v>
      </c>
      <c r="J12" s="9">
        <f>SUMIF('6. Out. Ativ.'!$A$3:$A$15,Tabela240[[#This Row],[Docente]],'6. Out. Ativ.'!$H$3:$H$15)</f>
        <v>0</v>
      </c>
      <c r="K12" s="7">
        <f>SUM(Tabela240[[#This Row],[Aula]:[Outras]])</f>
        <v>1.6666666666666665</v>
      </c>
      <c r="L12" s="9"/>
      <c r="M12" s="23" t="s">
        <v>15</v>
      </c>
    </row>
    <row r="13" spans="2:15" ht="15.9" customHeight="1">
      <c r="B13" t="s">
        <v>41</v>
      </c>
      <c r="C13" s="6">
        <f>SUMIF('1.1 Aulas'!A$3:A$146,B13,'1.1 Aulas'!G$3:G$146)</f>
        <v>0.13888888888888881</v>
      </c>
      <c r="D13" s="6">
        <f t="shared" si="0"/>
        <v>0.13888888888888881</v>
      </c>
      <c r="E13" s="9">
        <f>SUMIF('1.3 Apoio'!$A$3:$A$76,Tabela240[[#This Row],[Docente]],'1.3 Apoio'!$K$3:$K$76)</f>
        <v>8.3333333333333093E-2</v>
      </c>
      <c r="F13" s="9">
        <f>SUMIF('2. At. Pesquisa'!$A$3:$A$38,Tabela240[[#This Row],[Docente]],'2. At. Pesquisa'!$I$3:$I$38)</f>
        <v>0</v>
      </c>
      <c r="G13" s="6">
        <f>SUMIF('3. At. Extensão'!$A$3:$A$34,Tabela240[[#This Row],[Docente]],'3. At. Extensão'!$J$3:$J$34)</f>
        <v>0</v>
      </c>
      <c r="H13" s="9">
        <f>SUMIF('4. At. Gestão'!$A$3:$A$15,Tabela240[[#This Row],[Docente]],'4. At. Gestão'!$H$3:$H$15)</f>
        <v>1.30555555555556</v>
      </c>
      <c r="I13" s="9">
        <f>SUMIF('5. At. Repre'!$A$3:$A$108,Tabela240[[#This Row],[Docente]],'5. At. Repre'!$I$3:$I$108)</f>
        <v>0</v>
      </c>
      <c r="J13" s="9">
        <f>SUMIF('6. Out. Ativ.'!$A$3:$A$15,Tabela240[[#This Row],[Docente]],'6. Out. Ativ.'!$H$3:$H$15)</f>
        <v>0</v>
      </c>
      <c r="K13" s="7">
        <f>SUM(Tabela240[[#This Row],[Aula]:[Outras]])</f>
        <v>1.6666666666666707</v>
      </c>
      <c r="L13" s="41">
        <f>Tabela240[[#This Row],[Ch total]]</f>
        <v>1.6666666666666707</v>
      </c>
      <c r="M13" s="23" t="s">
        <v>15</v>
      </c>
      <c r="N13" t="s">
        <v>321</v>
      </c>
    </row>
    <row r="14" spans="2:15" ht="15.9" customHeight="1">
      <c r="B14" t="s">
        <v>329</v>
      </c>
      <c r="C14" s="6">
        <f>SUMIF('1.1 Aulas'!A$3:A$146,B14,'1.1 Aulas'!G$3:G$146)</f>
        <v>0.48611111111111094</v>
      </c>
      <c r="D14" s="6">
        <f t="shared" si="0"/>
        <v>0.48611111111111094</v>
      </c>
      <c r="E14" s="9">
        <f>SUMIF('1.3 Apoio'!$A$3:$A$76,Tabela240[[#This Row],[Docente]],'1.3 Apoio'!$K$3:$K$76)</f>
        <v>0.29166666666666607</v>
      </c>
      <c r="F14" s="9">
        <f>SUMIF('2. At. Pesquisa'!$A$3:$A$38,Tabela240[[#This Row],[Docente]],'2. At. Pesquisa'!$I$3:$I$38)</f>
        <v>0</v>
      </c>
      <c r="G14" s="6">
        <f>SUMIF('3. At. Extensão'!$A$3:$A$34,Tabela240[[#This Row],[Docente]],'3. At. Extensão'!$J$3:$J$34)</f>
        <v>0</v>
      </c>
      <c r="H14" s="9">
        <f>SUMIF('4. At. Gestão'!$A$3:$A$15,Tabela240[[#This Row],[Docente]],'4. At. Gestão'!$H$3:$H$15)</f>
        <v>0</v>
      </c>
      <c r="I14" s="9">
        <f>SUMIF('5. At. Repre'!$A$3:$A$108,Tabela240[[#This Row],[Docente]],'5. At. Repre'!$I$3:$I$108)</f>
        <v>0</v>
      </c>
      <c r="J14" s="9">
        <f>SUMIF('6. Out. Ativ.'!$A$3:$A$15,Tabela240[[#This Row],[Docente]],'6. Out. Ativ.'!$H$3:$H$15)</f>
        <v>0.40277777777777773</v>
      </c>
      <c r="K14" s="7">
        <f>SUM(Tabela240[[#This Row],[Aula]:[Outras]])</f>
        <v>1.6666666666666656</v>
      </c>
      <c r="L14" s="9"/>
      <c r="M14" s="21" t="s">
        <v>26</v>
      </c>
    </row>
    <row r="15" spans="2:15" ht="15.9" customHeight="1">
      <c r="B15" t="s">
        <v>344</v>
      </c>
      <c r="C15" s="6">
        <f>SUMIF('1.1 Aulas'!A$3:A$146,B15,'1.1 Aulas'!G$3:G$146)</f>
        <v>0.41666666666666646</v>
      </c>
      <c r="D15" s="6">
        <f t="shared" si="0"/>
        <v>0.41666666666666646</v>
      </c>
      <c r="E15" s="9">
        <f>SUMIF('1.3 Apoio'!$A$3:$A$76,Tabela240[[#This Row],[Docente]],'1.3 Apoio'!$K$3:$K$76)</f>
        <v>0.12500000000000006</v>
      </c>
      <c r="F15" s="9">
        <f>SUMIF('2. At. Pesquisa'!$A$3:$A$38,Tabela240[[#This Row],[Docente]],'2. At. Pesquisa'!$I$3:$I$38)</f>
        <v>0</v>
      </c>
      <c r="G15" s="6">
        <f>SUMIF('3. At. Extensão'!$A$3:$A$34,Tabela240[[#This Row],[Docente]],'3. At. Extensão'!$J$3:$J$34)</f>
        <v>0</v>
      </c>
      <c r="H15" s="9">
        <f>SUMIF('4. At. Gestão'!$A$3:$A$15,Tabela240[[#This Row],[Docente]],'4. At. Gestão'!$H$3:$H$15)</f>
        <v>0</v>
      </c>
      <c r="I15" s="9">
        <f>SUMIF('5. At. Repre'!$A$3:$A$108,Tabela240[[#This Row],[Docente]],'5. At. Repre'!$I$3:$I$108)</f>
        <v>0</v>
      </c>
      <c r="J15" s="9">
        <f>SUMIF('6. Out. Ativ.'!$A$3:$A$15,Tabela240[[#This Row],[Docente]],'6. Out. Ativ.'!$H$3:$H$15)</f>
        <v>0</v>
      </c>
      <c r="K15" s="7">
        <f>SUM(Tabela240[[#This Row],[Aula]:[Outras]])</f>
        <v>0.95833333333333304</v>
      </c>
      <c r="L15" s="9"/>
      <c r="M15" s="21" t="s">
        <v>26</v>
      </c>
      <c r="O15" t="s">
        <v>347</v>
      </c>
    </row>
    <row r="16" spans="2:15" ht="15.9" customHeight="1">
      <c r="B16" t="s">
        <v>42</v>
      </c>
      <c r="C16" s="6">
        <f>SUMIF('1.1 Aulas'!A$3:A$146,B16,'1.1 Aulas'!G$3:G$146)</f>
        <v>0.50347222222222299</v>
      </c>
      <c r="D16" s="6">
        <f t="shared" si="0"/>
        <v>0.50347222222222299</v>
      </c>
      <c r="E16" s="9">
        <f>SUMIF('1.3 Apoio'!$A$3:$A$81,Tabela240[[#This Row],[Docente]],'1.3 Apoio'!$K$3:$K$81)</f>
        <v>0.28472222222222188</v>
      </c>
      <c r="F16" s="9">
        <f>SUMIF('2. At. Pesquisa'!$A$3:$A$38,Tabela240[[#This Row],[Docente]],'2. At. Pesquisa'!$I$3:$I$38)</f>
        <v>8.3333333333333301E-2</v>
      </c>
      <c r="G16" s="6">
        <f>SUMIF('3. At. Extensão'!$A$3:$A$34,Tabela240[[#This Row],[Docente]],'3. At. Extensão'!$J$3:$J$34)</f>
        <v>0</v>
      </c>
      <c r="H16" s="9">
        <f>SUMIF('4. At. Gestão'!$A$3:$A$15,Tabela240[[#This Row],[Docente]],'4. At. Gestão'!$H$3:$H$15)</f>
        <v>0</v>
      </c>
      <c r="I16" s="9">
        <f>SUMIF('5. At. Repre'!$A$3:$A$108,Tabela240[[#This Row],[Docente]],'5. At. Repre'!$I$3:$I$108)</f>
        <v>0.2916666666666663</v>
      </c>
      <c r="J16" s="9">
        <f>SUMIF('6. Out. Ativ.'!$A$3:$A$15,Tabela240[[#This Row],[Docente]],'6. Out. Ativ.'!$H$3:$H$15)</f>
        <v>0</v>
      </c>
      <c r="K16" s="7">
        <f>SUM(Tabela240[[#This Row],[Aula]:[Outras]])</f>
        <v>1.6666666666666674</v>
      </c>
      <c r="L16" s="9"/>
      <c r="M16" s="23" t="s">
        <v>15</v>
      </c>
    </row>
    <row r="17" spans="2:15" ht="15.9" customHeight="1">
      <c r="B17" t="s">
        <v>44</v>
      </c>
      <c r="C17" s="6">
        <f>SUMIF('1.1 Aulas'!A$3:A$146,B17,'1.1 Aulas'!G$3:G$146)</f>
        <v>0.41666666666666657</v>
      </c>
      <c r="D17" s="6">
        <f t="shared" si="0"/>
        <v>0.41666666666666657</v>
      </c>
      <c r="E17" s="9">
        <f>SUMIF('1.3 Apoio'!$A$3:$A$76,Tabela240[[#This Row],[Docente]],'1.3 Apoio'!$K$3:$K$76)</f>
        <v>0.14583333333333304</v>
      </c>
      <c r="F17" s="9">
        <f>SUMIF('2. At. Pesquisa'!$A$3:$A$38,Tabela240[[#This Row],[Docente]],'2. At. Pesquisa'!$I$3:$I$38)</f>
        <v>0</v>
      </c>
      <c r="G17" s="6">
        <f>SUMIF('3. At. Extensão'!$A$3:$A$34,Tabela240[[#This Row],[Docente]],'3. At. Extensão'!$J$3:$J$34)</f>
        <v>0</v>
      </c>
      <c r="H17" s="9">
        <f>SUMIF('4. At. Gestão'!$A$3:$A$15,Tabela240[[#This Row],[Docente]],'4. At. Gestão'!$H$3:$H$15)</f>
        <v>8.3333333333333329E-2</v>
      </c>
      <c r="I17" s="9">
        <f>SUMIF('5. At. Repre'!$A$3:$A$108,Tabela240[[#This Row],[Docente]],'5. At. Repre'!$I$3:$I$108)</f>
        <v>0.27083333333333337</v>
      </c>
      <c r="J17" s="9">
        <f>SUMIF('6. Out. Ativ.'!$A$3:$A$15,Tabela240[[#This Row],[Docente]],'6. Out. Ativ.'!$H$3:$H$15)</f>
        <v>0.33333333333333331</v>
      </c>
      <c r="K17" s="7">
        <f>SUM(Tabela240[[#This Row],[Aula]:[Outras]])</f>
        <v>1.6666666666666663</v>
      </c>
      <c r="L17" s="9"/>
      <c r="M17" s="23" t="s">
        <v>15</v>
      </c>
    </row>
    <row r="18" spans="2:15" ht="15.9" customHeight="1">
      <c r="B18" t="s">
        <v>45</v>
      </c>
      <c r="C18" s="6">
        <f>SUMIF('1.1 Aulas'!A$3:A$146,B18,'1.1 Aulas'!G$3:G$146)</f>
        <v>0.3298611111111111</v>
      </c>
      <c r="D18" s="6">
        <f t="shared" si="0"/>
        <v>0.3298611111111111</v>
      </c>
      <c r="E18" s="9">
        <f>SUMIF('1.3 Apoio'!$A$3:$A$76,Tabela240[[#This Row],[Docente]],'1.3 Apoio'!$K$3:$K$76)</f>
        <v>0.16666666666666624</v>
      </c>
      <c r="F18" s="9">
        <f>SUMIF('2. At. Pesquisa'!$A$3:$A$38,Tabela240[[#This Row],[Docente]],'2. At. Pesquisa'!$I$3:$I$38)</f>
        <v>9.0277777777777776E-2</v>
      </c>
      <c r="G18" s="6">
        <f>SUMIF('3. At. Extensão'!$A$3:$A$34,Tabela240[[#This Row],[Docente]],'3. At. Extensão'!$J$3:$J$34)</f>
        <v>0</v>
      </c>
      <c r="H18" s="9">
        <f>SUMIF('4. At. Gestão'!$A$3:$A$15,Tabela240[[#This Row],[Docente]],'4. At. Gestão'!$H$3:$H$15)</f>
        <v>0.49999999999999939</v>
      </c>
      <c r="I18" s="9">
        <f>SUMIF('5. At. Repre'!$A$3:$A$108,Tabela240[[#This Row],[Docente]],'5. At. Repre'!$I$3:$I$108)</f>
        <v>0.25</v>
      </c>
      <c r="J18" s="9">
        <f>SUMIF('6. Out. Ativ.'!$A$3:$A$15,Tabela240[[#This Row],[Docente]],'6. Out. Ativ.'!$H$3:$H$15)</f>
        <v>0</v>
      </c>
      <c r="K18" s="7">
        <f>SUM(Tabela240[[#This Row],[Aula]:[Outras]])</f>
        <v>1.6666666666666656</v>
      </c>
      <c r="L18" s="9"/>
      <c r="M18" s="23" t="s">
        <v>15</v>
      </c>
      <c r="N18" t="s">
        <v>321</v>
      </c>
    </row>
    <row r="19" spans="2:15" ht="15.9" customHeight="1">
      <c r="B19" t="s">
        <v>47</v>
      </c>
      <c r="C19" s="6">
        <f>SUMIF('1.1 Aulas'!A$3:A$146,B19,'1.1 Aulas'!G$3:G$146)</f>
        <v>0.52083333333333348</v>
      </c>
      <c r="D19" s="6">
        <f t="shared" si="0"/>
        <v>0.52083333333333348</v>
      </c>
      <c r="E19" s="9">
        <f>SUMIF('1.3 Apoio'!$A$3:$A$81,Tabela240[[#This Row],[Docente]],'1.3 Apoio'!$K$3:$K$81)</f>
        <v>0.2916666666666663</v>
      </c>
      <c r="F19" s="9">
        <f>SUMIF('2. At. Pesquisa'!$A$3:$A$38,Tabela240[[#This Row],[Docente]],'2. At. Pesquisa'!$I$3:$I$38)</f>
        <v>0</v>
      </c>
      <c r="G19" s="6">
        <f>SUMIF('3. At. Extensão'!$A$3:$A$34,Tabela240[[#This Row],[Docente]],'3. At. Extensão'!$J$3:$J$34)</f>
        <v>0</v>
      </c>
      <c r="H19" s="9">
        <f>SUMIF('4. At. Gestão'!$A$3:$A$15,Tabela240[[#This Row],[Docente]],'4. At. Gestão'!$H$3:$H$15)</f>
        <v>0</v>
      </c>
      <c r="I19" s="9">
        <f>SUMIF('5. At. Repre'!$A$3:$A$108,Tabela240[[#This Row],[Docente]],'5. At. Repre'!$I$3:$I$108)</f>
        <v>0.33333333333333331</v>
      </c>
      <c r="J19" s="9">
        <f>SUMIF('6. Out. Ativ.'!$A$3:$A$15,Tabela240[[#This Row],[Docente]],'6. Out. Ativ.'!$H$3:$H$15)</f>
        <v>0</v>
      </c>
      <c r="K19" s="7">
        <f>SUM(Tabela240[[#This Row],[Aula]:[Outras]])</f>
        <v>1.6666666666666665</v>
      </c>
      <c r="L19" s="9"/>
      <c r="M19" s="21" t="s">
        <v>26</v>
      </c>
    </row>
    <row r="20" spans="2:15" ht="15.9" customHeight="1">
      <c r="B20" t="s">
        <v>48</v>
      </c>
      <c r="C20" s="6">
        <f>SUMIF('1.1 Aulas'!A$3:A$146,B20,'1.1 Aulas'!G$3:G$146)</f>
        <v>0.41666666666666646</v>
      </c>
      <c r="D20" s="6">
        <f>C20</f>
        <v>0.41666666666666646</v>
      </c>
      <c r="E20" s="9">
        <f>SUMIF('1.3 Apoio'!$A$3:$A$76,Tabela240[[#This Row],[Docente]],'1.3 Apoio'!$K$3:$K$76)</f>
        <v>0.37499999999999956</v>
      </c>
      <c r="F20" s="9">
        <f>SUMIF('2. At. Pesquisa'!$A$3:$A$38,Tabela240[[#This Row],[Docente]],'2. At. Pesquisa'!$I$3:$I$38)</f>
        <v>0</v>
      </c>
      <c r="G20" s="6">
        <f>SUMIF('3. At. Extensão'!$A$3:$A$34,Tabela240[[#This Row],[Docente]],'3. At. Extensão'!$J$3:$J$34)</f>
        <v>0</v>
      </c>
      <c r="H20" s="9">
        <f>SUMIF('4. At. Gestão'!$A$3:$A$15,Tabela240[[#This Row],[Docente]],'4. At. Gestão'!$H$3:$H$15)</f>
        <v>0</v>
      </c>
      <c r="I20" s="9">
        <f>SUMIF('5. At. Repre'!$A$3:$A$108,Tabela240[[#This Row],[Docente]],'5. At. Repre'!$I$3:$I$108)</f>
        <v>0.45833333333333326</v>
      </c>
      <c r="J20" s="9">
        <f>SUMIF('6. Out. Ativ.'!$A$3:$A$15,Tabela240[[#This Row],[Docente]],'6. Out. Ativ.'!$H$3:$H$15)</f>
        <v>0</v>
      </c>
      <c r="K20" s="7">
        <f>SUM(Tabela240[[#This Row],[Aula]:[Outras]])</f>
        <v>1.6666666666666659</v>
      </c>
      <c r="L20" s="9"/>
      <c r="M20" s="21" t="s">
        <v>26</v>
      </c>
      <c r="N20" t="s">
        <v>321</v>
      </c>
    </row>
    <row r="21" spans="2:15" ht="15.9" customHeight="1">
      <c r="B21" t="s">
        <v>49</v>
      </c>
      <c r="C21" s="6">
        <f>SUMIF('1.1 Aulas'!A$3:A$146,B21,'1.1 Aulas'!G$3:G$146)</f>
        <v>0.59027777777777801</v>
      </c>
      <c r="D21" s="6">
        <f t="shared" si="0"/>
        <v>0.59027777777777801</v>
      </c>
      <c r="E21" s="9">
        <f>SUMIF('1.3 Apoio'!$A$3:$A$81,Tabela240[[#This Row],[Docente]],'1.3 Apoio'!$K$3:$K$81)</f>
        <v>0.19444444444444389</v>
      </c>
      <c r="F21" s="9">
        <f>SUMIF('2. At. Pesquisa'!$A$3:$A$38,Tabela240[[#This Row],[Docente]],'2. At. Pesquisa'!$I$3:$I$38)</f>
        <v>0</v>
      </c>
      <c r="G21" s="6">
        <f>SUMIF('3. At. Extensão'!$A$3:$A$34,Tabela240[[#This Row],[Docente]],'3. At. Extensão'!$J$3:$J$34)</f>
        <v>0</v>
      </c>
      <c r="H21" s="9">
        <f>SUMIF('4. At. Gestão'!$A$3:$A$15,Tabela240[[#This Row],[Docente]],'4. At. Gestão'!$H$3:$H$15)</f>
        <v>0</v>
      </c>
      <c r="I21" s="9">
        <f>SUMIF('5. At. Repre'!$A$3:$A$108,Tabela240[[#This Row],[Docente]],'5. At. Repre'!$I$3:$I$108)</f>
        <v>0.29166666666666696</v>
      </c>
      <c r="J21" s="9">
        <f>SUMIF('6. Out. Ativ.'!$A$3:$A$15,Tabela240[[#This Row],[Docente]],'6. Out. Ativ.'!$H$3:$H$15)</f>
        <v>0</v>
      </c>
      <c r="K21" s="7">
        <f>SUM(Tabela240[[#This Row],[Aula]:[Outras]])</f>
        <v>1.666666666666667</v>
      </c>
      <c r="L21" s="9"/>
      <c r="M21" s="23" t="s">
        <v>15</v>
      </c>
    </row>
    <row r="22" spans="2:15" ht="15.9" customHeight="1">
      <c r="B22" t="s">
        <v>50</v>
      </c>
      <c r="C22" s="6">
        <f>SUMIF('1.1 Aulas'!A$3:A$146,B22,'1.1 Aulas'!G$3:G$146)</f>
        <v>0.41666666666666646</v>
      </c>
      <c r="D22" s="6">
        <f t="shared" si="0"/>
        <v>0.41666666666666646</v>
      </c>
      <c r="E22" s="9">
        <f>SUMIF('1.3 Apoio'!$A$3:$A$76,Tabela240[[#This Row],[Docente]],'1.3 Apoio'!$K$3:$K$76)</f>
        <v>0.16666666666666621</v>
      </c>
      <c r="F22" s="9">
        <f>SUMIF('2. At. Pesquisa'!$A$3:$A$38,Tabela240[[#This Row],[Docente]],'2. At. Pesquisa'!$I$3:$I$38)</f>
        <v>0.41666666666666702</v>
      </c>
      <c r="G22" s="6">
        <f>SUMIF('3. At. Extensão'!$A$3:$A$34,Tabela240[[#This Row],[Docente]],'3. At. Extensão'!$J$3:$J$34)</f>
        <v>0</v>
      </c>
      <c r="H22" s="9">
        <f>SUMIF('4. At. Gestão'!$A$3:$A$15,Tabela240[[#This Row],[Docente]],'4. At. Gestão'!$H$3:$H$15)</f>
        <v>0.25</v>
      </c>
      <c r="I22" s="9">
        <f>SUMIF('5. At. Repre'!$A$3:$A$108,Tabela240[[#This Row],[Docente]],'5. At. Repre'!$I$3:$I$108)</f>
        <v>0</v>
      </c>
      <c r="J22" s="9">
        <f>SUMIF('6. Out. Ativ.'!$A$3:$A$15,Tabela240[[#This Row],[Docente]],'6. Out. Ativ.'!$H$3:$H$15)</f>
        <v>0</v>
      </c>
      <c r="K22" s="7">
        <f>SUM(Tabela240[[#This Row],[Aula]:[Outras]])</f>
        <v>1.6666666666666661</v>
      </c>
      <c r="L22" s="9"/>
      <c r="M22" s="21" t="s">
        <v>26</v>
      </c>
      <c r="N22" t="s">
        <v>321</v>
      </c>
    </row>
    <row r="23" spans="2:15" ht="15.9" customHeight="1">
      <c r="B23" t="s">
        <v>51</v>
      </c>
      <c r="C23" s="6">
        <f>SUMIF('1.1 Aulas'!A$3:A$146,B23,'1.1 Aulas'!G$3:G$146)</f>
        <v>0.41666666666666646</v>
      </c>
      <c r="D23" s="6">
        <f t="shared" si="0"/>
        <v>0.41666666666666646</v>
      </c>
      <c r="E23" s="9">
        <f>SUMIF('1.3 Apoio'!$A$3:$A$76,Tabela240[[#This Row],[Docente]],'1.3 Apoio'!$K$3:$K$76)</f>
        <v>0.18749999999999939</v>
      </c>
      <c r="F23" s="9">
        <f>SUMIF('2. At. Pesquisa'!$A$3:$A$38,Tabela240[[#This Row],[Docente]],'2. At. Pesquisa'!$I$3:$I$38)</f>
        <v>0</v>
      </c>
      <c r="G23" s="6">
        <f>SUMIF('3. At. Extensão'!$A$3:$A$34,Tabela240[[#This Row],[Docente]],'3. At. Extensão'!$J$3:$J$34)</f>
        <v>0</v>
      </c>
      <c r="H23" s="9">
        <f>SUMIF('4. At. Gestão'!$A$3:$A$15,Tabela240[[#This Row],[Docente]],'4. At. Gestão'!$H$3:$H$15)</f>
        <v>0</v>
      </c>
      <c r="I23" s="9">
        <f>SUMIF('5. At. Repre'!$A$3:$A$108,Tabela240[[#This Row],[Docente]],'5. At. Repre'!$I$3:$I$108)</f>
        <v>0.22916666666666666</v>
      </c>
      <c r="J23" s="9">
        <f>SUMIF('6. Out. Ativ.'!$A$3:$A$15,Tabela240[[#This Row],[Docente]],'6. Out. Ativ.'!$H$3:$H$15)</f>
        <v>0.41666666666666669</v>
      </c>
      <c r="K23" s="7">
        <f>SUM(Tabela240[[#This Row],[Aula]:[Outras]])</f>
        <v>1.6666666666666659</v>
      </c>
      <c r="L23" s="9"/>
      <c r="M23" s="21" t="s">
        <v>26</v>
      </c>
    </row>
    <row r="24" spans="2:15" ht="15.9" customHeight="1">
      <c r="B24" t="s">
        <v>52</v>
      </c>
      <c r="C24" s="6">
        <f>SUMIF('1.1 Aulas'!A$3:A$146,B24,'1.1 Aulas'!G$3:G$146)</f>
        <v>0.55555555555555536</v>
      </c>
      <c r="D24" s="6">
        <f t="shared" si="0"/>
        <v>0.55555555555555536</v>
      </c>
      <c r="E24" s="9">
        <f>SUMIF('1.3 Apoio'!$A$3:$A$81,Tabela240[[#This Row],[Docente]],'1.3 Apoio'!$K$3:$K$81)</f>
        <v>0.30555555555555503</v>
      </c>
      <c r="F24" s="9">
        <f>SUMIF('2. At. Pesquisa'!$A$3:$A$38,Tabela240[[#This Row],[Docente]],'2. At. Pesquisa'!$I$3:$I$38)</f>
        <v>0</v>
      </c>
      <c r="G24" s="6">
        <f>SUMIF('3. At. Extensão'!$A$3:$A$34,Tabela240[[#This Row],[Docente]],'3. At. Extensão'!$J$3:$J$34)</f>
        <v>0</v>
      </c>
      <c r="H24" s="9">
        <f>SUMIF('4. At. Gestão'!$A$3:$A$15,Tabela240[[#This Row],[Docente]],'4. At. Gestão'!$H$3:$H$15)</f>
        <v>0</v>
      </c>
      <c r="I24" s="9">
        <f>SUMIF('5. At. Repre'!$A$3:$A$108,Tabela240[[#This Row],[Docente]],'5. At. Repre'!$I$3:$I$108)</f>
        <v>0.25</v>
      </c>
      <c r="J24" s="9">
        <f>SUMIF('6. Out. Ativ.'!$A$3:$A$15,Tabela240[[#This Row],[Docente]],'6. Out. Ativ.'!$H$3:$H$15)</f>
        <v>0</v>
      </c>
      <c r="K24" s="7">
        <f>SUM(Tabela240[[#This Row],[Aula]:[Outras]])</f>
        <v>1.6666666666666656</v>
      </c>
      <c r="L24" s="9"/>
      <c r="M24" s="21" t="s">
        <v>26</v>
      </c>
    </row>
    <row r="25" spans="2:15" ht="15.9" customHeight="1">
      <c r="B25" t="s">
        <v>53</v>
      </c>
      <c r="C25" s="6">
        <f>SUMIF('1.1 Aulas'!A$3:A$146,B25,'1.1 Aulas'!G$3:G$146)</f>
        <v>0.41666666666666735</v>
      </c>
      <c r="D25" s="6">
        <f t="shared" si="0"/>
        <v>0.41666666666666735</v>
      </c>
      <c r="E25" s="9">
        <f>SUMIF('1.3 Apoio'!$A$3:$A$81,Tabela240[[#This Row],[Docente]],'1.3 Apoio'!$K$3:$K$81)</f>
        <v>0.29166666666666591</v>
      </c>
      <c r="F25" s="9">
        <f>SUMIF('2. At. Pesquisa'!$A$3:$A$38,Tabela240[[#This Row],[Docente]],'2. At. Pesquisa'!$I$3:$I$38)</f>
        <v>8.3333333333333301E-2</v>
      </c>
      <c r="G25" s="6">
        <f>SUMIF('3. At. Extensão'!$A$3:$A$34,Tabela240[[#This Row],[Docente]],'3. At. Extensão'!$J$3:$J$34)</f>
        <v>0</v>
      </c>
      <c r="H25" s="9">
        <f>SUMIF('4. At. Gestão'!$A$3:$A$15,Tabela240[[#This Row],[Docente]],'4. At. Gestão'!$H$3:$H$15)</f>
        <v>0</v>
      </c>
      <c r="I25" s="9">
        <f>SUMIF('5. At. Repre'!$A$3:$A$108,Tabela240[[#This Row],[Docente]],'5. At. Repre'!$I$3:$I$108)</f>
        <v>0.45833333333333298</v>
      </c>
      <c r="J25" s="9">
        <f>SUMIF('6. Out. Ativ.'!$A$3:$A$15,Tabela240[[#This Row],[Docente]],'6. Out. Ativ.'!$H$3:$H$15)</f>
        <v>0</v>
      </c>
      <c r="K25" s="7">
        <f>SUM(Tabela240[[#This Row],[Aula]:[Outras]])</f>
        <v>1.666666666666667</v>
      </c>
      <c r="L25" s="9"/>
      <c r="M25" s="21" t="s">
        <v>26</v>
      </c>
      <c r="N25" t="s">
        <v>321</v>
      </c>
    </row>
    <row r="26" spans="2:15" ht="15.9" customHeight="1">
      <c r="B26" t="s">
        <v>128</v>
      </c>
      <c r="C26" s="6">
        <f>SUMIF('1.1 Aulas'!A$3:A$146,B26,'1.1 Aulas'!G$3:G$146)</f>
        <v>6.9444444444444448E-2</v>
      </c>
      <c r="D26" s="6">
        <f t="shared" ref="D26" si="1">C26</f>
        <v>6.9444444444444448E-2</v>
      </c>
      <c r="E26" s="9">
        <f>SUMIF('1.3 Apoio'!$A$3:$A$76,Tabela240[[#This Row],[Docente]],'1.3 Apoio'!$K$3:$K$76)</f>
        <v>0</v>
      </c>
      <c r="F26" s="9">
        <f>SUMIF('2. At. Pesquisa'!$A$3:$A$38,Tabela240[[#This Row],[Docente]],'2. At. Pesquisa'!$I$3:$I$38)</f>
        <v>0</v>
      </c>
      <c r="G26" s="6">
        <f>SUMIF('3. At. Extensão'!$A$3:$A$34,Tabela240[[#This Row],[Docente]],'3. At. Extensão'!$J$3:$J$34)</f>
        <v>0</v>
      </c>
      <c r="H26" s="9">
        <f>SUMIF('4. At. Gestão'!$A$3:$A$15,Tabela240[[#This Row],[Docente]],'4. At. Gestão'!$H$3:$H$15)</f>
        <v>0</v>
      </c>
      <c r="I26" s="9">
        <f>SUMIF('5. At. Repre'!$A$3:$A$108,Tabela240[[#This Row],[Docente]],'5. At. Repre'!$I$3:$I$108)</f>
        <v>0</v>
      </c>
      <c r="J26" s="9">
        <f>SUMIF('6. Out. Ativ.'!$A$3:$A$15,Tabela240[[#This Row],[Docente]],'6. Out. Ativ.'!$H$3:$H$15)</f>
        <v>0</v>
      </c>
      <c r="K26" s="7">
        <f>SUM(Tabela240[[#This Row],[Aula]:[Outras]])</f>
        <v>0.1388888888888889</v>
      </c>
      <c r="L26" s="9"/>
      <c r="M26" s="56"/>
      <c r="O26" t="s">
        <v>346</v>
      </c>
    </row>
    <row r="27" spans="2:15" ht="15.9" customHeight="1">
      <c r="B27" s="8" t="s">
        <v>56</v>
      </c>
      <c r="C27" s="7">
        <f t="shared" ref="C27:L27" si="2">SUM(C3:C25)</f>
        <v>10.173611111111112</v>
      </c>
      <c r="D27" s="7">
        <f t="shared" si="2"/>
        <v>10.173611111111112</v>
      </c>
      <c r="E27" s="7">
        <f t="shared" si="2"/>
        <v>5.3194444444444358</v>
      </c>
      <c r="F27" s="7">
        <f t="shared" si="2"/>
        <v>1.3819444444444446</v>
      </c>
      <c r="G27" s="7">
        <f t="shared" si="2"/>
        <v>0</v>
      </c>
      <c r="H27" s="7">
        <f t="shared" si="2"/>
        <v>4.0763888888888928</v>
      </c>
      <c r="I27" s="7">
        <f t="shared" si="2"/>
        <v>5.2638888888888893</v>
      </c>
      <c r="J27" s="7">
        <f t="shared" si="2"/>
        <v>1.2361111111111112</v>
      </c>
      <c r="K27" s="7">
        <f t="shared" si="2"/>
        <v>37.624999999999993</v>
      </c>
      <c r="L27" s="42">
        <f t="shared" si="2"/>
        <v>1.6666666666666707</v>
      </c>
      <c r="M27" s="9"/>
    </row>
    <row r="28" spans="2:15" ht="15.9" customHeight="1">
      <c r="B28" t="s">
        <v>57</v>
      </c>
      <c r="C28" s="43">
        <f t="shared" ref="C28:K28" si="3">C27/$K$27</f>
        <v>0.27039497969730536</v>
      </c>
      <c r="D28" s="43">
        <f t="shared" si="3"/>
        <v>0.27039497969730536</v>
      </c>
      <c r="E28" s="43">
        <f t="shared" si="3"/>
        <v>0.14138058324104816</v>
      </c>
      <c r="F28" s="43">
        <f t="shared" si="3"/>
        <v>3.6729420450350693E-2</v>
      </c>
      <c r="G28" s="43">
        <f t="shared" si="3"/>
        <v>0</v>
      </c>
      <c r="H28" s="43">
        <f t="shared" si="3"/>
        <v>0.10834256183093405</v>
      </c>
      <c r="I28" s="43">
        <f t="shared" si="3"/>
        <v>0.13990402362495388</v>
      </c>
      <c r="J28" s="43">
        <f t="shared" si="3"/>
        <v>3.2853451458102631E-2</v>
      </c>
      <c r="K28" s="44">
        <f t="shared" si="3"/>
        <v>1</v>
      </c>
      <c r="L28" s="9"/>
      <c r="M28" s="9"/>
    </row>
    <row r="29" spans="2:15" ht="15.9" customHeight="1"/>
  </sheetData>
  <mergeCells count="1">
    <mergeCell ref="B1:L1"/>
  </mergeCells>
  <conditionalFormatting sqref="K3:K26">
    <cfRule type="cellIs" dxfId="1" priority="2" operator="greaterThan">
      <formula>1.66666666666667</formula>
    </cfRule>
    <cfRule type="cellIs" dxfId="0" priority="3" operator="lessThan">
      <formula>1.66666666666667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INDIRECT(Cadastro!$A$48)</xm:f>
          </x14:formula1>
          <x14:formula2>
            <xm:f>0</xm:f>
          </x14:formula2>
          <xm:sqref>B3:B19 B20:B26</xm:sqref>
        </x14:dataValidation>
        <x14:dataValidation type="list" allowBlank="1" showInputMessage="1" showErrorMessage="1" xr:uid="{00000000-0002-0000-0800-000001000000}">
          <x14:formula1>
            <xm:f>INDIRECT(Cadastro!$A$95)</xm:f>
          </x14:formula1>
          <x14:formula2>
            <xm:f>0</xm:f>
          </x14:formula2>
          <xm:sqref>M3:M19 M20:M26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1.1 Aulas</vt:lpstr>
      <vt:lpstr>1.4 Med. Pedag</vt:lpstr>
      <vt:lpstr>1.3 Apoio</vt:lpstr>
      <vt:lpstr>2. At. Pesquisa</vt:lpstr>
      <vt:lpstr>3. At. Extensão</vt:lpstr>
      <vt:lpstr>4. At. Gestão</vt:lpstr>
      <vt:lpstr>5. At. Repre</vt:lpstr>
      <vt:lpstr>6. Out. Ativ.</vt:lpstr>
      <vt:lpstr>Relatório</vt:lpstr>
      <vt:lpstr>Cadastro</vt:lpstr>
      <vt:lpstr>Atividade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Adonai Lacruz</dc:creator>
  <dc:description/>
  <cp:lastModifiedBy>GLADYSON BROMMONSCHENKEL DEMONIER</cp:lastModifiedBy>
  <cp:revision>15</cp:revision>
  <dcterms:created xsi:type="dcterms:W3CDTF">2019-07-09T12:58:57Z</dcterms:created>
  <dcterms:modified xsi:type="dcterms:W3CDTF">2024-01-02T00:43:44Z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